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19560" windowHeight="7740"/>
  </bookViews>
  <sheets>
    <sheet name="Приложение № 4" sheetId="1" r:id="rId1"/>
  </sheets>
  <definedNames>
    <definedName name="_GoBack" localSheetId="0">'Приложение № 4'!#REF!</definedName>
    <definedName name="_xlnm._FilterDatabase" localSheetId="0" hidden="1">'Приложение № 4'!$C$18:$F$177</definedName>
    <definedName name="_xlnm.Print_Titles" localSheetId="0">'Приложение № 4'!$17:$18</definedName>
    <definedName name="_xlnm.Print_Area" localSheetId="0">'Приложение № 4'!$A$2:$I$177</definedName>
  </definedNames>
  <calcPr calcId="152511"/>
</workbook>
</file>

<file path=xl/calcChain.xml><?xml version="1.0" encoding="utf-8"?>
<calcChain xmlns="http://schemas.openxmlformats.org/spreadsheetml/2006/main">
  <c r="G83" i="1" l="1"/>
  <c r="G82" i="1" s="1"/>
  <c r="G84" i="1"/>
  <c r="I84" i="1"/>
  <c r="I83" i="1" s="1"/>
  <c r="I82" i="1" s="1"/>
  <c r="H84" i="1"/>
  <c r="H83" i="1" s="1"/>
  <c r="H82" i="1" s="1"/>
  <c r="G89" i="1" l="1"/>
  <c r="G92" i="1"/>
  <c r="G154" i="1"/>
  <c r="G153" i="1" s="1"/>
  <c r="G152" i="1" s="1"/>
  <c r="G151" i="1" s="1"/>
  <c r="G102" i="1" l="1"/>
  <c r="G150" i="1"/>
  <c r="I142" i="1" l="1"/>
  <c r="H142" i="1"/>
  <c r="H141" i="1" s="1"/>
  <c r="G142" i="1"/>
  <c r="G141" i="1" s="1"/>
  <c r="I141" i="1"/>
  <c r="I139" i="1"/>
  <c r="I138" i="1" s="1"/>
  <c r="I134" i="1" s="1"/>
  <c r="H139" i="1"/>
  <c r="H138" i="1" s="1"/>
  <c r="H134" i="1" s="1"/>
  <c r="G139" i="1"/>
  <c r="G138" i="1" s="1"/>
  <c r="G134" i="1" s="1"/>
  <c r="I174" i="1"/>
  <c r="I173" i="1" s="1"/>
  <c r="I172" i="1" s="1"/>
  <c r="I171" i="1" s="1"/>
  <c r="I170" i="1" s="1"/>
  <c r="H174" i="1"/>
  <c r="H173" i="1" s="1"/>
  <c r="H172" i="1" s="1"/>
  <c r="H171" i="1" s="1"/>
  <c r="H170" i="1" s="1"/>
  <c r="G174" i="1"/>
  <c r="G173" i="1"/>
  <c r="G172" i="1" s="1"/>
  <c r="G171" i="1" s="1"/>
  <c r="G170" i="1" s="1"/>
  <c r="I88" i="1"/>
  <c r="I87" i="1" s="1"/>
  <c r="H88" i="1"/>
  <c r="H87" i="1" s="1"/>
  <c r="G88" i="1"/>
  <c r="G87" i="1" s="1"/>
  <c r="I53" i="1"/>
  <c r="I52" i="1" s="1"/>
  <c r="I51" i="1" s="1"/>
  <c r="I50" i="1" s="1"/>
  <c r="I49" i="1" s="1"/>
  <c r="H53" i="1"/>
  <c r="H52" i="1" s="1"/>
  <c r="H51" i="1" s="1"/>
  <c r="H50" i="1" s="1"/>
  <c r="H49" i="1" s="1"/>
  <c r="G53" i="1"/>
  <c r="G52" i="1" s="1"/>
  <c r="G51" i="1" s="1"/>
  <c r="G50" i="1" s="1"/>
  <c r="G49" i="1" s="1"/>
  <c r="I150" i="1" l="1"/>
  <c r="H150" i="1"/>
  <c r="I45" i="1"/>
  <c r="H45" i="1"/>
  <c r="G45" i="1"/>
  <c r="I132" i="1" l="1"/>
  <c r="I131" i="1" s="1"/>
  <c r="I130" i="1" s="1"/>
  <c r="I129" i="1" s="1"/>
  <c r="H132" i="1"/>
  <c r="H131" i="1" s="1"/>
  <c r="H130" i="1" s="1"/>
  <c r="H129" i="1" s="1"/>
  <c r="G132" i="1"/>
  <c r="G131" i="1" s="1"/>
  <c r="G130" i="1" s="1"/>
  <c r="G129" i="1" s="1"/>
  <c r="H91" i="1"/>
  <c r="I91" i="1"/>
  <c r="G91" i="1"/>
  <c r="H101" i="1"/>
  <c r="H100" i="1" s="1"/>
  <c r="H99" i="1" s="1"/>
  <c r="H98" i="1" s="1"/>
  <c r="H94" i="1" s="1"/>
  <c r="H93" i="1" s="1"/>
  <c r="I101" i="1"/>
  <c r="I100" i="1" s="1"/>
  <c r="I99" i="1" s="1"/>
  <c r="I98" i="1" s="1"/>
  <c r="I94" i="1" s="1"/>
  <c r="I93" i="1" s="1"/>
  <c r="G101" i="1"/>
  <c r="G100" i="1" s="1"/>
  <c r="G99" i="1" s="1"/>
  <c r="G98" i="1" s="1"/>
  <c r="G94" i="1" s="1"/>
  <c r="G93" i="1" s="1"/>
  <c r="I64" i="1" l="1"/>
  <c r="I63" i="1" s="1"/>
  <c r="I62" i="1" s="1"/>
  <c r="I61" i="1" s="1"/>
  <c r="H64" i="1"/>
  <c r="H63" i="1" s="1"/>
  <c r="H62" i="1" s="1"/>
  <c r="H61" i="1" s="1"/>
  <c r="G64" i="1"/>
  <c r="G63" i="1" s="1"/>
  <c r="G62" i="1" s="1"/>
  <c r="G61" i="1" s="1"/>
  <c r="I90" i="1" l="1"/>
  <c r="H90" i="1"/>
  <c r="G90" i="1"/>
  <c r="G86" i="1" s="1"/>
  <c r="G81" i="1" s="1"/>
  <c r="I77" i="1"/>
  <c r="H77" i="1"/>
  <c r="G77" i="1"/>
  <c r="I75" i="1"/>
  <c r="H75" i="1"/>
  <c r="G75" i="1"/>
  <c r="H74" i="1" l="1"/>
  <c r="H73" i="1" s="1"/>
  <c r="H72" i="1" s="1"/>
  <c r="H71" i="1" s="1"/>
  <c r="G80" i="1"/>
  <c r="G79" i="1" s="1"/>
  <c r="I74" i="1"/>
  <c r="I73" i="1" s="1"/>
  <c r="I72" i="1" s="1"/>
  <c r="I71" i="1" s="1"/>
  <c r="H86" i="1"/>
  <c r="H81" i="1" s="1"/>
  <c r="H80" i="1" s="1"/>
  <c r="H79" i="1" s="1"/>
  <c r="I86" i="1"/>
  <c r="I81" i="1" s="1"/>
  <c r="I80" i="1" s="1"/>
  <c r="I79" i="1" s="1"/>
  <c r="G74" i="1"/>
  <c r="G73" i="1" s="1"/>
  <c r="G72" i="1" s="1"/>
  <c r="G71" i="1" s="1"/>
  <c r="I161" i="1" l="1"/>
  <c r="I160" i="1" s="1"/>
  <c r="I159" i="1" s="1"/>
  <c r="I158" i="1" s="1"/>
  <c r="I157" i="1" s="1"/>
  <c r="H161" i="1"/>
  <c r="H160" i="1" s="1"/>
  <c r="H159" i="1" s="1"/>
  <c r="H158" i="1" s="1"/>
  <c r="H157" i="1" s="1"/>
  <c r="I149" i="1"/>
  <c r="H149" i="1"/>
  <c r="I69" i="1"/>
  <c r="I68" i="1" s="1"/>
  <c r="I67" i="1" s="1"/>
  <c r="I66" i="1" s="1"/>
  <c r="H69" i="1"/>
  <c r="H68" i="1" s="1"/>
  <c r="H67" i="1" s="1"/>
  <c r="H66" i="1" s="1"/>
  <c r="I59" i="1"/>
  <c r="I58" i="1" s="1"/>
  <c r="I57" i="1" s="1"/>
  <c r="I56" i="1" s="1"/>
  <c r="I55" i="1" s="1"/>
  <c r="H59" i="1"/>
  <c r="H58" i="1" s="1"/>
  <c r="H57" i="1" s="1"/>
  <c r="H56" i="1" s="1"/>
  <c r="H55" i="1" s="1"/>
  <c r="I47" i="1"/>
  <c r="H47" i="1"/>
  <c r="I43" i="1"/>
  <c r="H43" i="1"/>
  <c r="I41" i="1"/>
  <c r="H41" i="1"/>
  <c r="I36" i="1"/>
  <c r="I35" i="1" s="1"/>
  <c r="I34" i="1" s="1"/>
  <c r="H36" i="1"/>
  <c r="H35" i="1" s="1"/>
  <c r="H34" i="1" s="1"/>
  <c r="I25" i="1"/>
  <c r="I24" i="1" s="1"/>
  <c r="I23" i="1" s="1"/>
  <c r="I22" i="1" s="1"/>
  <c r="I21" i="1" s="1"/>
  <c r="H25" i="1"/>
  <c r="H24" i="1" s="1"/>
  <c r="H23" i="1" s="1"/>
  <c r="H22" i="1" s="1"/>
  <c r="H21" i="1" s="1"/>
  <c r="G161" i="1"/>
  <c r="G160" i="1" s="1"/>
  <c r="G159" i="1" s="1"/>
  <c r="G158" i="1" s="1"/>
  <c r="G157" i="1" s="1"/>
  <c r="G149" i="1"/>
  <c r="G47" i="1"/>
  <c r="G43" i="1"/>
  <c r="G41" i="1"/>
  <c r="G36" i="1"/>
  <c r="G35" i="1" s="1"/>
  <c r="G34" i="1" s="1"/>
  <c r="G69" i="1"/>
  <c r="G68" i="1" s="1"/>
  <c r="G67" i="1" s="1"/>
  <c r="G66" i="1" s="1"/>
  <c r="G59" i="1"/>
  <c r="G58" i="1" s="1"/>
  <c r="G57" i="1" s="1"/>
  <c r="G56" i="1" s="1"/>
  <c r="G55" i="1" s="1"/>
  <c r="G25" i="1"/>
  <c r="G24" i="1" s="1"/>
  <c r="G23" i="1" s="1"/>
  <c r="G22" i="1" s="1"/>
  <c r="G21" i="1" s="1"/>
  <c r="H148" i="1" l="1"/>
  <c r="H144" i="1" s="1"/>
  <c r="H128" i="1" s="1"/>
  <c r="H108" i="1" s="1"/>
  <c r="I148" i="1"/>
  <c r="I144" i="1" s="1"/>
  <c r="I128" i="1" s="1"/>
  <c r="I108" i="1" s="1"/>
  <c r="G148" i="1"/>
  <c r="G144" i="1" s="1"/>
  <c r="G40" i="1"/>
  <c r="G39" i="1" s="1"/>
  <c r="G38" i="1" s="1"/>
  <c r="G33" i="1" s="1"/>
  <c r="G20" i="1" s="1"/>
  <c r="I40" i="1"/>
  <c r="I39" i="1" s="1"/>
  <c r="I38" i="1" s="1"/>
  <c r="I33" i="1" s="1"/>
  <c r="I20" i="1" s="1"/>
  <c r="H40" i="1"/>
  <c r="H39" i="1" s="1"/>
  <c r="H38" i="1" s="1"/>
  <c r="H33" i="1" s="1"/>
  <c r="H20" i="1" s="1"/>
  <c r="G128" i="1" l="1"/>
  <c r="G108" i="1" s="1"/>
  <c r="H19" i="1"/>
  <c r="H177" i="1" s="1"/>
  <c r="I19" i="1"/>
  <c r="I177" i="1" s="1"/>
  <c r="G19" i="1" l="1"/>
  <c r="G177" i="1" s="1"/>
</calcChain>
</file>

<file path=xl/sharedStrings.xml><?xml version="1.0" encoding="utf-8"?>
<sst xmlns="http://schemas.openxmlformats.org/spreadsheetml/2006/main" count="613" uniqueCount="200">
  <si>
    <t>Наименование показателей</t>
  </si>
  <si>
    <t>Глава</t>
  </si>
  <si>
    <t>Целевая статья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</si>
  <si>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</si>
  <si>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</si>
  <si>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</si>
  <si>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экономика</t>
  </si>
  <si>
    <t>Межбюджетные трансферты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</si>
  <si>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</si>
  <si>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</si>
  <si>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</si>
  <si>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</si>
  <si>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</si>
  <si>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</si>
  <si>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</si>
  <si>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</si>
  <si>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</si>
  <si>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</si>
  <si>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</si>
  <si>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</si>
  <si>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</si>
  <si>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</si>
  <si>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Физическая культура и спорт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</si>
  <si>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</si>
  <si>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</si>
  <si>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</si>
  <si>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</si>
  <si>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</si>
  <si>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</si>
  <si>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</si>
  <si>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</si>
  <si>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</si>
  <si>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</si>
  <si>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</si>
  <si>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Резервный фонд администрации муниципального образования </t>
  </si>
  <si>
    <t>Жилищное хозяйство</t>
  </si>
  <si>
    <t>Национальная безопасность и правоохранительная деятельность</t>
  </si>
  <si>
    <t>Осуществление части полномочий по решению вопросов местного значения в соответствии с заключенными соглашениями,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</si>
  <si>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 xml:space="preserve">Культура, кинематография </t>
  </si>
  <si>
    <t>08</t>
  </si>
  <si>
    <t>Культура</t>
  </si>
  <si>
    <t>01</t>
  </si>
  <si>
    <t>00</t>
  </si>
  <si>
    <t>02</t>
  </si>
  <si>
    <t>03</t>
  </si>
  <si>
    <t>04</t>
  </si>
  <si>
    <t>06</t>
  </si>
  <si>
    <t>11</t>
  </si>
  <si>
    <t>13</t>
  </si>
  <si>
    <t>10</t>
  </si>
  <si>
    <t>09</t>
  </si>
  <si>
    <t>12</t>
  </si>
  <si>
    <t>05</t>
  </si>
  <si>
    <t>07</t>
  </si>
  <si>
    <t>Сумма, тыс. рублей</t>
  </si>
  <si>
    <t>ВСЕГО РАСХОДОВ</t>
  </si>
  <si>
    <t xml:space="preserve">Приложение № 4
к решению Совета (Собрания) депутатов 
муниципального образования
«_________________________»
Приложение № 3 </t>
  </si>
  <si>
    <t>2021 год</t>
  </si>
  <si>
    <t>2022 год</t>
  </si>
  <si>
    <t>2023 год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</si>
  <si>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</si>
  <si>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Расходы на содержание органов местного самоуправления и обеспечение их функций</t>
  </si>
  <si>
    <t>Осуществление полномочий органа местного самоуправления в сфере пожарной безопасности</t>
  </si>
  <si>
    <t>Капитальный ремонт и ремонт дворовых территорий, проездов к дворовым территориям  домов населенных пунктов</t>
  </si>
  <si>
    <t xml:space="preserve">Обеспечение функционирования органов местного самоуправления </t>
  </si>
  <si>
    <t xml:space="preserve">Глава муниципального образования </t>
  </si>
  <si>
    <t>Представительный орган муниципального образования</t>
  </si>
  <si>
    <t>Местная администрация</t>
  </si>
  <si>
    <t>Резервный фонд</t>
  </si>
  <si>
    <t>Мероприятия в сфере строительства, архитектуры и градостроительства</t>
  </si>
  <si>
    <t xml:space="preserve">Мероприятия в сфере коммунального хозяйства 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</si>
  <si>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</si>
  <si>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Мероприятия в сфере жилищного хозяйства</t>
  </si>
  <si>
    <t>Мероприятия в сфере благоустройства</t>
  </si>
  <si>
    <t xml:space="preserve">Расходы на пенсионные выплаты </t>
  </si>
  <si>
    <t>Мероприятия в сфере физической культуры и спорта</t>
  </si>
  <si>
    <t>(код целевой статьи) 61 0 00 00000</t>
  </si>
  <si>
    <t>(код целевой статьи) 61 2 00 00000</t>
  </si>
  <si>
    <t xml:space="preserve">Муниципальный финансовый контроль </t>
  </si>
  <si>
    <t>Осуществление мероприятий в сфере жилищного хозяйства  за счет средств бюджета поселения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</si>
  <si>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</si>
  <si>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</si>
  <si>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статьи)          67 0 00 00000</t>
  </si>
  <si>
    <t>Уплата взносов на капитальный ремонт общего имущества в многоквартирных домах на счет регионального оператора</t>
  </si>
  <si>
    <t>(код целевой статьи)          68 0 00 00000</t>
  </si>
  <si>
    <t>Осуществление прочих мероприятий по благоустройству поселений за счет средств бюджета поселения</t>
  </si>
  <si>
    <t>(код целевой статьи)            70 0 00 00000</t>
  </si>
  <si>
    <t>Осуществление мероприятий в сфере коммунального хозяйства  за счет средств бюджета поселения</t>
  </si>
  <si>
    <t>Вид расхо-дов</t>
  </si>
  <si>
    <t>Передача части полномочий по решению вопросов местного значения в соответствии с заключенными соглашениями</t>
  </si>
  <si>
    <t>(код целевой статьи с направлением расходов)                     61 2 00 80010</t>
  </si>
  <si>
    <t>(код целевой статьи с направлением расходов)                      61 2 00 80010</t>
  </si>
  <si>
    <t xml:space="preserve">Осуществление части полномочий по решению вопросов местного значения в соответствии с заключенными соглашениями в целях финансового обеспечения дорожной деятельности в отношении автомобильных дорог местного значения в границах населенных пунктов </t>
  </si>
  <si>
    <t xml:space="preserve">Закупка товаров, работ и услуг для обеспечения государственных (муниципальных) нужд                   </t>
  </si>
  <si>
    <t>(код целевой статьи с направлением расходов)                                         66 0 00  80080</t>
  </si>
  <si>
    <t>(код целевой статьи с направлением расходов)                               66 0 00 80080</t>
  </si>
  <si>
    <t>(код целевой статьи с направлением расходов)                                           66 0 00 80080</t>
  </si>
  <si>
    <t>(код целевой статьи с направлением расходов)                                      67 0 00 80090</t>
  </si>
  <si>
    <t>(код целевой статьи с направлением расходов)                               67 0 00 80090</t>
  </si>
  <si>
    <t>(код целевой статьи с направлением расходов)                                67 0 00 80090</t>
  </si>
  <si>
    <t>(код целевой статьи с направлением расходов)                                         67 0 00 80100</t>
  </si>
  <si>
    <t>(код целевой статьи с направлением расходов)                              67 0 00 80100</t>
  </si>
  <si>
    <t>(код целевой статьи с направлением расходов)                           67 0 00 80100</t>
  </si>
  <si>
    <t>(код целевой статьи с направлением расходов)                              67 0 00 80110</t>
  </si>
  <si>
    <t>(код целевой статьи с направлением расходов)                            67 0 00 80110</t>
  </si>
  <si>
    <t>(код целевой статьи с направлением расходов)                                   67 0 00 80110</t>
  </si>
  <si>
    <t>(код целевой статьи с направлением расходов)                            68 0 00 80130</t>
  </si>
  <si>
    <t>(код целевой статьи с направлением расходов)                             68 0 00 80130</t>
  </si>
  <si>
    <t>(код целевой статьи с направлением расходов)                               68 0 00 80130</t>
  </si>
  <si>
    <t>(код целевой статьи с направлением расходов)                                  68 0 00 80140</t>
  </si>
  <si>
    <t>(код целевой статьи с направлением расходов)                                       68 0 00 80140</t>
  </si>
  <si>
    <t>(код целевой статьи с направлением расходов)                                      68 0 00 80140</t>
  </si>
  <si>
    <t>(код целевой статьи с направлением расходов)                              69 0 00 80130</t>
  </si>
  <si>
    <t>(код целевой статьи с направлением расходов)                             69 0 00 80130</t>
  </si>
  <si>
    <t>(код целевой статьи с направлением расходов)                                69 0 00 80130</t>
  </si>
  <si>
    <t>(код целевой статьи с направлением расходов)                             70 0 00 80160</t>
  </si>
  <si>
    <t>(код целевой статьи с направлением расходов)                       70 0 00 80160</t>
  </si>
  <si>
    <t>(код целевой статьи с направлением расходов)                              70 0 00 80160</t>
  </si>
  <si>
    <t>Осуществление первичного воинского учета на территориях, где отсутствуют военные комиссариаты</t>
  </si>
  <si>
    <t>Первичный воинский учет</t>
  </si>
  <si>
    <t>Защита населения и территории от чрезвычайных ситуаций природного и техногенного характера, пожарная безопасность</t>
  </si>
  <si>
    <t>Раз-дел</t>
  </si>
  <si>
    <t>Под-раздел</t>
  </si>
  <si>
    <t>71 1 00 90010</t>
  </si>
  <si>
    <t>71 1 00 00000</t>
  </si>
  <si>
    <t>71 0 00 00000</t>
  </si>
  <si>
    <t>75 0 00 90010</t>
  </si>
  <si>
    <t>75 0 00 00000</t>
  </si>
  <si>
    <t>74 3 00 98630</t>
  </si>
  <si>
    <t>74 3 00 00000</t>
  </si>
  <si>
    <t>75 0 00 98630</t>
  </si>
  <si>
    <t>Прочие выплаты по обязательствам государства</t>
  </si>
  <si>
    <t>Обеспечение деятельности органов местного самоуправления</t>
  </si>
  <si>
    <t>78 0 00 00000</t>
  </si>
  <si>
    <t>Непрограммные расходы в области обшегосударственных
 вопросов</t>
  </si>
  <si>
    <t>82 0 00 93530</t>
  </si>
  <si>
    <t>82 0 00 00000</t>
  </si>
  <si>
    <t>240</t>
  </si>
  <si>
    <t>200</t>
  </si>
  <si>
    <t>83 0 00 90400</t>
  </si>
  <si>
    <t>83 0 00 00000</t>
  </si>
  <si>
    <t>Мероприятия в сфере культуры</t>
  </si>
  <si>
    <t>Непрограммные расходы в сфере культуры и искусства</t>
  </si>
  <si>
    <t>Условно утверждённые расходы</t>
  </si>
  <si>
    <t>76 000 0000</t>
  </si>
  <si>
    <t>000</t>
  </si>
  <si>
    <t>76 000 91200</t>
  </si>
  <si>
    <t>61 0 00 78793</t>
  </si>
  <si>
    <t>61 0 00 00000</t>
  </si>
  <si>
    <t>62 0 00 00000</t>
  </si>
  <si>
    <t>62 0 00 51180</t>
  </si>
  <si>
    <t>0000000000</t>
  </si>
  <si>
    <t>Муниципальная программа МО "Вельский муниципальный район" "Поддержка в области дорожной деятельности и пассажирских автоперевозок на 2021-2023 годы"</t>
  </si>
  <si>
    <t>Подпрограмма "Развитие и совершенствование сети автомобильных дорог общего пользования местного значения в Вельском районе"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</si>
  <si>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</si>
  <si>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Мероприятия в сфере дорожного хозяйства</t>
  </si>
  <si>
    <t>Закупка товаров, работ и услуг для государственных (муниципальных) нужд</t>
  </si>
  <si>
    <t xml:space="preserve"> 80 2 00 91530</t>
  </si>
  <si>
    <t xml:space="preserve"> 80 2 00 00000</t>
  </si>
  <si>
    <t>Непрограммные расходы в сфере пожарной безопасности</t>
  </si>
  <si>
    <t>Национальный проект "Жильё и городская среда"; 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</si>
  <si>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</si>
  <si>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Муниципальная программа формирования современной городской среды на территории сельского поселения "Пуйское" Вельского муниципального района Архангельской области на 2017-2024 годы"</t>
  </si>
  <si>
    <t>01 0 F2 55550</t>
  </si>
  <si>
    <t>01 0 F2 00000</t>
  </si>
  <si>
    <t>01 0 00 00000</t>
  </si>
  <si>
    <t xml:space="preserve">  к решению Совета депутатов </t>
  </si>
  <si>
    <t xml:space="preserve">Вельского муниципального района </t>
  </si>
  <si>
    <t xml:space="preserve">               Архангельской области </t>
  </si>
  <si>
    <t xml:space="preserve"> сельского поселения "Низовское"  </t>
  </si>
  <si>
    <t>Ведомственная структура расходов  бюджета сельского поселения "Низовское"  Вельского муниципального района Архангельской области на 2021 год и на плановый период 2022 и 2023 годов</t>
  </si>
  <si>
    <t>от «22» декабря 2020 г. № 184</t>
  </si>
  <si>
    <t>Обеспечение проведения выборов и референдумов</t>
  </si>
  <si>
    <t>Обеспечение деятельности избирательных комиссий</t>
  </si>
  <si>
    <t>73 3 00 00000</t>
  </si>
  <si>
    <t>Резервные средства для финансового обеспечения проведения выборов глав муниципальных образований, депутатов в Собрание депутатов и в Совет депутатов</t>
  </si>
  <si>
    <t>73 3 00 81180</t>
  </si>
  <si>
    <t xml:space="preserve"> 80 2 00 76630</t>
  </si>
  <si>
    <t>Физическая культура</t>
  </si>
  <si>
    <t>08 0 00 00000</t>
  </si>
  <si>
    <t xml:space="preserve"> Развитие территориального общественного самоуправления в Архангельской области</t>
  </si>
  <si>
    <t>Иные закупки товаров,работ,услуг для государственных (муниципальных) нужд</t>
  </si>
  <si>
    <t>08 0 01 S8420</t>
  </si>
  <si>
    <t>16 0 00 00000</t>
  </si>
  <si>
    <t>16 0 06 83530</t>
  </si>
  <si>
    <t xml:space="preserve"> Мероприятия по  сбору и вывозу  бытовых отходов и мусора</t>
  </si>
  <si>
    <t xml:space="preserve"> Мероприятия  в области благоустройства территорий</t>
  </si>
  <si>
    <t>16 0 08 83530</t>
  </si>
  <si>
    <t xml:space="preserve"> Мероприятия  по организации и содержанию мест захоронения на территории сельских поселений</t>
  </si>
  <si>
    <t>78 0 00 90480</t>
  </si>
  <si>
    <t xml:space="preserve">Приложение № 3
к решению Совета (Собрания) депутатов 
муниципального образования
«_________________________»
Приложение № 3 </t>
  </si>
  <si>
    <t>Муниципальная программа МО "Вельский муниципальный район" "Обеспечение общественного порядка, профилактика преступности, коррупции" на 2019 - 2021 годы</t>
  </si>
  <si>
    <t>Профилактика безнадзорности и правонарушений несовершеннолетних</t>
  </si>
  <si>
    <t>07102S8530</t>
  </si>
  <si>
    <t>63 0 00 00000</t>
  </si>
  <si>
    <t>Непрограммные расходы в области национальной безопасности и правоохранительной деятельности</t>
  </si>
  <si>
    <t>Мероприятия в сфере гражданской обороны и защиты населения и территории Архангельской области от чрезвычайных ситуаций, осуществляемые органами местного самоуправления</t>
  </si>
  <si>
    <t>63 0 00 81520</t>
  </si>
  <si>
    <t>Администрация сельского поселения "Низовское"  Вельского муниципального района Архангельской области</t>
  </si>
  <si>
    <t>от «12» ноября 2021 г.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</si>
</sst>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lt;=999]000;[&lt;=9999]000\-00;000\-0000"/>
    <numFmt numFmtId="165" formatCode="0000"/>
    <numFmt numFmtId="166" formatCode="0#"/>
    <numFmt numFmtId="167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vertical="center" indent="1"/>
    </xf>
    <xf numFmtId="49" fontId="1" fillId="0" borderId="0" xfId="0" applyNumberFormat="1" applyFont="1" applyFill="1" applyAlignment="1">
      <alignment horizontal="left" vertical="center" indent="1"/>
    </xf>
    <xf numFmtId="0" fontId="1" fillId="0" borderId="1" xfId="0" applyFont="1" applyFill="1" applyBorder="1" applyAlignment="1">
      <alignment horizontal="center" vertical="center" wrapText="1"/>
    </xf>
    <xf numFmtId="167" fontId="1" fillId="0" borderId="0" xfId="0" applyNumberFormat="1" applyFont="1" applyFill="1"/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/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166" fontId="5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7" fontId="1" fillId="2" borderId="3" xfId="0" applyNumberFormat="1" applyFont="1" applyFill="1" applyBorder="1" applyAlignment="1">
      <alignment horizontal="right" vertical="center" wrapText="1"/>
    </xf>
    <xf numFmtId="167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/>
    <xf numFmtId="166" fontId="5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7" fontId="1" fillId="2" borderId="4" xfId="0" applyNumberFormat="1" applyFont="1" applyFill="1" applyBorder="1" applyAlignment="1">
      <alignment horizontal="right" vertical="center" wrapText="1"/>
    </xf>
    <xf numFmtId="167" fontId="1" fillId="2" borderId="4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 wrapText="1"/>
    </xf>
    <xf numFmtId="166" fontId="5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7" fontId="1" fillId="2" borderId="5" xfId="0" applyNumberFormat="1" applyFont="1" applyFill="1" applyBorder="1" applyAlignment="1">
      <alignment horizontal="right" vertical="center" wrapText="1"/>
    </xf>
    <xf numFmtId="167" fontId="1" fillId="2" borderId="5" xfId="0" applyNumberFormat="1" applyFont="1" applyFill="1" applyBorder="1" applyAlignment="1">
      <alignment horizontal="right" vertical="center"/>
    </xf>
    <xf numFmtId="167" fontId="1" fillId="2" borderId="1" xfId="0" applyNumberFormat="1" applyFont="1" applyFill="1" applyBorder="1" applyAlignment="1">
      <alignment horizontal="right" vertical="center" wrapText="1"/>
    </xf>
    <xf numFmtId="167" fontId="1" fillId="2" borderId="1" xfId="0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167" fontId="1" fillId="2" borderId="0" xfId="0" applyNumberFormat="1" applyFont="1" applyFill="1"/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right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166" fontId="3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67" fontId="4" fillId="2" borderId="3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justify" wrapText="1"/>
    </xf>
    <xf numFmtId="0" fontId="8" fillId="2" borderId="3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49" fontId="1" fillId="2" borderId="0" xfId="0" applyNumberFormat="1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4" fillId="0" borderId="0" xfId="0" applyFont="1" applyFill="1"/>
    <xf numFmtId="49" fontId="3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3" borderId="6" xfId="0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0" fontId="10" fillId="3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7" fontId="1" fillId="2" borderId="7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vertical="center" wrapText="1"/>
    </xf>
    <xf numFmtId="164" fontId="1" fillId="2" borderId="6" xfId="0" applyNumberFormat="1" applyFont="1" applyFill="1" applyBorder="1" applyAlignment="1">
      <alignment horizontal="center" vertical="center"/>
    </xf>
    <xf numFmtId="166" fontId="5" fillId="2" borderId="9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7" fontId="1" fillId="2" borderId="6" xfId="0" applyNumberFormat="1" applyFont="1" applyFill="1" applyBorder="1" applyAlignment="1">
      <alignment horizontal="right" vertical="center" wrapText="1"/>
    </xf>
    <xf numFmtId="164" fontId="1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166" fontId="5" fillId="2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10"/>
  <sheetViews>
    <sheetView tabSelected="1" zoomScaleSheetLayoutView="108" workbookViewId="0">
      <selection activeCell="E10" sqref="E10:I10"/>
    </sheetView>
  </sheetViews>
  <sheetFormatPr defaultColWidth="9.140625" defaultRowHeight="15.75" x14ac:dyDescent="0.25"/>
  <cols>
    <col min="1" max="1" width="35.5703125" style="1" customWidth="1"/>
    <col min="2" max="2" width="5.7109375" style="1" customWidth="1"/>
    <col min="3" max="3" width="5.5703125" style="11" customWidth="1"/>
    <col min="4" max="4" width="6.140625" style="1" customWidth="1"/>
    <col min="5" max="5" width="21.140625" style="1" customWidth="1"/>
    <col min="6" max="6" width="7" style="1" customWidth="1"/>
    <col min="7" max="7" width="9.42578125" style="1" customWidth="1"/>
    <col min="8" max="8" width="10" style="1" customWidth="1"/>
    <col min="9" max="9" width="9.5703125" style="1" customWidth="1"/>
    <col min="10" max="10" width="2.5703125" style="1" customWidth="1"/>
    <col min="11" max="11" width="12" style="1" customWidth="1"/>
    <col min="12" max="16384" width="9.140625" style="1"/>
  </cols>
  <sheetData>
    <row r="1" spans="1:9" x14ac:dyDescent="0.25">
      <c r="I1" s="75"/>
    </row>
    <row r="2" spans="1:9" ht="15.95" customHeight="1" x14ac:dyDescent="0.25">
      <c r="B2" s="2"/>
      <c r="C2" s="3"/>
      <c r="D2" s="2"/>
      <c r="E2" s="2"/>
      <c r="F2" s="2"/>
      <c r="G2" s="119" t="s">
        <v>190</v>
      </c>
      <c r="H2" s="119"/>
      <c r="I2" s="119"/>
    </row>
    <row r="3" spans="1:9" ht="15.95" customHeight="1" x14ac:dyDescent="0.25">
      <c r="B3" s="2"/>
      <c r="C3" s="3"/>
      <c r="D3" s="2"/>
      <c r="E3" s="126" t="s">
        <v>166</v>
      </c>
      <c r="F3" s="126"/>
      <c r="G3" s="126"/>
      <c r="H3" s="126"/>
      <c r="I3" s="126"/>
    </row>
    <row r="4" spans="1:9" ht="15.95" customHeight="1" x14ac:dyDescent="0.25">
      <c r="B4" s="4"/>
      <c r="C4" s="5"/>
      <c r="D4" s="4"/>
      <c r="E4" s="119" t="s">
        <v>169</v>
      </c>
      <c r="F4" s="119"/>
      <c r="G4" s="119"/>
      <c r="H4" s="119"/>
      <c r="I4" s="119"/>
    </row>
    <row r="5" spans="1:9" ht="15.95" customHeight="1" x14ac:dyDescent="0.25">
      <c r="B5" s="4"/>
      <c r="C5" s="5"/>
      <c r="D5" s="4"/>
      <c r="E5" s="119" t="s">
        <v>167</v>
      </c>
      <c r="F5" s="119"/>
      <c r="G5" s="119"/>
      <c r="H5" s="119"/>
      <c r="I5" s="119"/>
    </row>
    <row r="6" spans="1:9" ht="15.95" customHeight="1" x14ac:dyDescent="0.25">
      <c r="B6" s="4"/>
      <c r="C6" s="5"/>
      <c r="D6" s="4"/>
      <c r="E6" s="119" t="s">
        <v>168</v>
      </c>
      <c r="F6" s="119"/>
      <c r="G6" s="119"/>
      <c r="H6" s="119"/>
      <c r="I6" s="119"/>
    </row>
    <row r="7" spans="1:9" ht="15.95" customHeight="1" x14ac:dyDescent="0.25">
      <c r="B7" s="4"/>
      <c r="C7" s="5"/>
      <c r="D7" s="4"/>
      <c r="E7" s="125" t="s">
        <v>199</v>
      </c>
      <c r="F7" s="125"/>
      <c r="G7" s="125"/>
      <c r="H7" s="125"/>
      <c r="I7" s="125"/>
    </row>
    <row r="8" spans="1:9" ht="15.95" customHeight="1" x14ac:dyDescent="0.25">
      <c r="B8" s="4"/>
      <c r="C8" s="5"/>
      <c r="D8" s="4"/>
      <c r="E8" s="100"/>
      <c r="F8" s="100"/>
      <c r="G8" s="100"/>
      <c r="H8" s="100"/>
      <c r="I8" s="100"/>
    </row>
    <row r="9" spans="1:9" ht="15.95" customHeight="1" x14ac:dyDescent="0.25">
      <c r="B9" s="2"/>
      <c r="C9" s="3"/>
      <c r="D9" s="2"/>
      <c r="E9" s="2"/>
      <c r="F9" s="2"/>
      <c r="G9" s="119" t="s">
        <v>56</v>
      </c>
      <c r="H9" s="119"/>
      <c r="I9" s="119"/>
    </row>
    <row r="10" spans="1:9" ht="15.95" customHeight="1" x14ac:dyDescent="0.25">
      <c r="B10" s="2"/>
      <c r="C10" s="3"/>
      <c r="D10" s="2"/>
      <c r="E10" s="126" t="s">
        <v>166</v>
      </c>
      <c r="F10" s="126"/>
      <c r="G10" s="126"/>
      <c r="H10" s="126"/>
      <c r="I10" s="126"/>
    </row>
    <row r="11" spans="1:9" ht="15.95" customHeight="1" x14ac:dyDescent="0.25">
      <c r="B11" s="4"/>
      <c r="C11" s="5"/>
      <c r="D11" s="4"/>
      <c r="E11" s="119" t="s">
        <v>169</v>
      </c>
      <c r="F11" s="119"/>
      <c r="G11" s="119"/>
      <c r="H11" s="119"/>
      <c r="I11" s="119"/>
    </row>
    <row r="12" spans="1:9" ht="15.95" customHeight="1" x14ac:dyDescent="0.25">
      <c r="B12" s="4"/>
      <c r="C12" s="5"/>
      <c r="D12" s="4"/>
      <c r="E12" s="119" t="s">
        <v>167</v>
      </c>
      <c r="F12" s="119"/>
      <c r="G12" s="119"/>
      <c r="H12" s="119"/>
      <c r="I12" s="119"/>
    </row>
    <row r="13" spans="1:9" ht="15.95" customHeight="1" x14ac:dyDescent="0.25">
      <c r="B13" s="4"/>
      <c r="C13" s="5"/>
      <c r="D13" s="4"/>
      <c r="E13" s="119" t="s">
        <v>168</v>
      </c>
      <c r="F13" s="119"/>
      <c r="G13" s="119"/>
      <c r="H13" s="119"/>
      <c r="I13" s="119"/>
    </row>
    <row r="14" spans="1:9" ht="15.95" customHeight="1" x14ac:dyDescent="0.25">
      <c r="B14" s="4"/>
      <c r="C14" s="5"/>
      <c r="D14" s="4"/>
      <c r="E14" s="125" t="s">
        <v>171</v>
      </c>
      <c r="F14" s="125"/>
      <c r="G14" s="125"/>
      <c r="H14" s="125"/>
      <c r="I14" s="125"/>
    </row>
    <row r="15" spans="1:9" x14ac:dyDescent="0.25">
      <c r="B15" s="4"/>
      <c r="C15" s="5"/>
      <c r="D15" s="4"/>
      <c r="E15" s="100"/>
      <c r="F15" s="100"/>
      <c r="G15" s="100"/>
      <c r="H15" s="100"/>
      <c r="I15" s="100"/>
    </row>
    <row r="16" spans="1:9" ht="39" customHeight="1" x14ac:dyDescent="0.25">
      <c r="A16" s="121" t="s">
        <v>170</v>
      </c>
      <c r="B16" s="121"/>
      <c r="C16" s="121"/>
      <c r="D16" s="121"/>
      <c r="E16" s="121"/>
      <c r="F16" s="121"/>
      <c r="G16" s="121"/>
      <c r="H16" s="121"/>
      <c r="I16" s="121"/>
    </row>
    <row r="17" spans="1:10" ht="17.45" customHeight="1" x14ac:dyDescent="0.25">
      <c r="A17" s="122" t="s">
        <v>0</v>
      </c>
      <c r="B17" s="123" t="s">
        <v>1</v>
      </c>
      <c r="C17" s="124" t="s">
        <v>121</v>
      </c>
      <c r="D17" s="122" t="s">
        <v>122</v>
      </c>
      <c r="E17" s="122" t="s">
        <v>2</v>
      </c>
      <c r="F17" s="122" t="s">
        <v>88</v>
      </c>
      <c r="G17" s="123" t="s">
        <v>54</v>
      </c>
      <c r="H17" s="123"/>
      <c r="I17" s="123"/>
    </row>
    <row r="18" spans="1:10" ht="38.25" customHeight="1" x14ac:dyDescent="0.25">
      <c r="A18" s="122"/>
      <c r="B18" s="123"/>
      <c r="C18" s="124"/>
      <c r="D18" s="122"/>
      <c r="E18" s="122"/>
      <c r="F18" s="122"/>
      <c r="G18" s="6" t="s">
        <v>57</v>
      </c>
      <c r="H18" s="6" t="s">
        <v>58</v>
      </c>
      <c r="I18" s="6" t="s">
        <v>59</v>
      </c>
      <c r="J18" s="7"/>
    </row>
    <row r="19" spans="1:10" ht="66" customHeight="1" x14ac:dyDescent="0.25">
      <c r="A19" s="50" t="s">
        <v>198</v>
      </c>
      <c r="B19" s="51">
        <v>755</v>
      </c>
      <c r="C19" s="52"/>
      <c r="D19" s="53"/>
      <c r="E19" s="54"/>
      <c r="F19" s="13"/>
      <c r="G19" s="45">
        <f>G20+G71+G108+G157+G79+G93+G170+G151</f>
        <v>6011.8</v>
      </c>
      <c r="H19" s="45">
        <f>H20+H71+H108+H157+H79+H93</f>
        <v>3042.7</v>
      </c>
      <c r="I19" s="45">
        <f>I20+I71+I108+I157+I79+I93</f>
        <v>2982.4</v>
      </c>
    </row>
    <row r="20" spans="1:10" ht="26.1" customHeight="1" x14ac:dyDescent="0.25">
      <c r="A20" s="50" t="s">
        <v>3</v>
      </c>
      <c r="B20" s="51">
        <v>755</v>
      </c>
      <c r="C20" s="55" t="s">
        <v>41</v>
      </c>
      <c r="D20" s="55" t="s">
        <v>42</v>
      </c>
      <c r="E20" s="56"/>
      <c r="F20" s="49"/>
      <c r="G20" s="42">
        <f>G21+G33+G55+G66+G61+G49</f>
        <v>2748.6</v>
      </c>
      <c r="H20" s="42">
        <f t="shared" ref="H20:I20" si="0">H21+H33+H55+H66+H61+H49</f>
        <v>2557.1</v>
      </c>
      <c r="I20" s="42">
        <f t="shared" si="0"/>
        <v>2557.1</v>
      </c>
      <c r="J20" s="7"/>
    </row>
    <row r="21" spans="1:10" ht="63" x14ac:dyDescent="0.25">
      <c r="A21" s="50" t="s">
        <v>29</v>
      </c>
      <c r="B21" s="57">
        <v>755</v>
      </c>
      <c r="C21" s="55" t="s">
        <v>41</v>
      </c>
      <c r="D21" s="55" t="s">
        <v>43</v>
      </c>
      <c r="E21" s="54"/>
      <c r="F21" s="17"/>
      <c r="G21" s="42">
        <f>G22</f>
        <v>743</v>
      </c>
      <c r="H21" s="42">
        <f t="shared" ref="H21:I25" si="1">H22</f>
        <v>743</v>
      </c>
      <c r="I21" s="42">
        <f t="shared" si="1"/>
        <v>743</v>
      </c>
      <c r="J21" s="7"/>
    </row>
    <row r="22" spans="1:10" ht="31.5" x14ac:dyDescent="0.25">
      <c r="A22" s="46" t="s">
        <v>64</v>
      </c>
      <c r="B22" s="57">
        <v>755</v>
      </c>
      <c r="C22" s="59" t="s">
        <v>41</v>
      </c>
      <c r="D22" s="59" t="s">
        <v>43</v>
      </c>
      <c r="E22" s="29" t="s">
        <v>125</v>
      </c>
      <c r="F22" s="20"/>
      <c r="G22" s="21">
        <f>G23</f>
        <v>743</v>
      </c>
      <c r="H22" s="21">
        <f t="shared" si="1"/>
        <v>743</v>
      </c>
      <c r="I22" s="21">
        <f t="shared" si="1"/>
        <v>743</v>
      </c>
      <c r="J22" s="7"/>
    </row>
    <row r="23" spans="1:10" ht="31.5" x14ac:dyDescent="0.25">
      <c r="A23" s="14" t="s">
        <v>65</v>
      </c>
      <c r="B23" s="57">
        <v>755</v>
      </c>
      <c r="C23" s="61" t="s">
        <v>41</v>
      </c>
      <c r="D23" s="61" t="s">
        <v>43</v>
      </c>
      <c r="E23" s="29" t="s">
        <v>124</v>
      </c>
      <c r="F23" s="25"/>
      <c r="G23" s="26">
        <f>G24</f>
        <v>743</v>
      </c>
      <c r="H23" s="26">
        <f t="shared" si="1"/>
        <v>743</v>
      </c>
      <c r="I23" s="26">
        <f t="shared" si="1"/>
        <v>743</v>
      </c>
      <c r="J23" s="7"/>
    </row>
    <row r="24" spans="1:10" ht="51" customHeight="1" x14ac:dyDescent="0.25">
      <c r="A24" s="15" t="s">
        <v>61</v>
      </c>
      <c r="B24" s="57">
        <v>755</v>
      </c>
      <c r="C24" s="61" t="s">
        <v>41</v>
      </c>
      <c r="D24" s="61" t="s">
        <v>43</v>
      </c>
      <c r="E24" s="29" t="s">
        <v>123</v>
      </c>
      <c r="F24" s="25"/>
      <c r="G24" s="26">
        <f>G25</f>
        <v>743</v>
      </c>
      <c r="H24" s="26">
        <f t="shared" si="1"/>
        <v>743</v>
      </c>
      <c r="I24" s="26">
        <f t="shared" si="1"/>
        <v>743</v>
      </c>
      <c r="J24" s="7"/>
    </row>
    <row r="25" spans="1:10" ht="132" customHeight="1" x14ac:dyDescent="0.25">
      <c r="A25" s="15" t="s">
        <v>13</v>
      </c>
      <c r="B25" s="57">
        <v>755</v>
      </c>
      <c r="C25" s="61" t="s">
        <v>41</v>
      </c>
      <c r="D25" s="61" t="s">
        <v>43</v>
      </c>
      <c r="E25" s="29" t="s">
        <v>123</v>
      </c>
      <c r="F25" s="37">
        <v>100</v>
      </c>
      <c r="G25" s="27">
        <f>G26</f>
        <v>743</v>
      </c>
      <c r="H25" s="27">
        <f t="shared" si="1"/>
        <v>743</v>
      </c>
      <c r="I25" s="27">
        <f t="shared" si="1"/>
        <v>743</v>
      </c>
    </row>
    <row r="26" spans="1:10" ht="51.75" customHeight="1" x14ac:dyDescent="0.25">
      <c r="A26" s="28" t="s">
        <v>14</v>
      </c>
      <c r="B26" s="57">
        <v>755</v>
      </c>
      <c r="C26" s="63" t="s">
        <v>41</v>
      </c>
      <c r="D26" s="63" t="s">
        <v>43</v>
      </c>
      <c r="E26" s="29" t="s">
        <v>123</v>
      </c>
      <c r="F26" s="41">
        <v>120</v>
      </c>
      <c r="G26" s="32">
        <v>743</v>
      </c>
      <c r="H26" s="32">
        <v>743</v>
      </c>
      <c r="I26" s="32">
        <v>743</v>
      </c>
    </row>
    <row r="27" spans="1:10" ht="94.5" hidden="1" customHeight="1" x14ac:dyDescent="0.25">
      <c r="A27" s="8" t="s">
        <v>60</v>
      </c>
      <c r="B27" s="57">
        <v>759</v>
      </c>
      <c r="C27" s="55" t="s">
        <v>41</v>
      </c>
      <c r="D27" s="55" t="s">
        <v>44</v>
      </c>
      <c r="E27" s="54"/>
      <c r="F27" s="13"/>
      <c r="G27" s="34"/>
      <c r="H27" s="34"/>
      <c r="I27" s="34"/>
    </row>
    <row r="28" spans="1:10" ht="47.25" hidden="1" customHeight="1" x14ac:dyDescent="0.25">
      <c r="A28" s="46" t="s">
        <v>64</v>
      </c>
      <c r="B28" s="57">
        <v>759</v>
      </c>
      <c r="C28" s="59" t="s">
        <v>41</v>
      </c>
      <c r="D28" s="59" t="s">
        <v>44</v>
      </c>
      <c r="E28" s="19" t="s">
        <v>76</v>
      </c>
      <c r="F28" s="39"/>
      <c r="G28" s="22"/>
      <c r="H28" s="22"/>
      <c r="I28" s="22"/>
    </row>
    <row r="29" spans="1:10" ht="47.25" hidden="1" customHeight="1" x14ac:dyDescent="0.25">
      <c r="A29" s="14" t="s">
        <v>66</v>
      </c>
      <c r="B29" s="57">
        <v>759</v>
      </c>
      <c r="C29" s="61" t="s">
        <v>41</v>
      </c>
      <c r="D29" s="61" t="s">
        <v>44</v>
      </c>
      <c r="E29" s="24" t="s">
        <v>77</v>
      </c>
      <c r="F29" s="37"/>
      <c r="G29" s="27"/>
      <c r="H29" s="27"/>
      <c r="I29" s="27"/>
    </row>
    <row r="30" spans="1:10" ht="69" hidden="1" customHeight="1" x14ac:dyDescent="0.25">
      <c r="A30" s="15" t="s">
        <v>61</v>
      </c>
      <c r="B30" s="57">
        <v>759</v>
      </c>
      <c r="C30" s="61" t="s">
        <v>41</v>
      </c>
      <c r="D30" s="61" t="s">
        <v>44</v>
      </c>
      <c r="E30" s="24" t="s">
        <v>90</v>
      </c>
      <c r="F30" s="37"/>
      <c r="G30" s="27"/>
      <c r="H30" s="27"/>
      <c r="I30" s="27"/>
    </row>
    <row r="31" spans="1:10" ht="126" hidden="1" customHeight="1" x14ac:dyDescent="0.25">
      <c r="A31" s="15" t="s">
        <v>13</v>
      </c>
      <c r="B31" s="57">
        <v>759</v>
      </c>
      <c r="C31" s="61" t="s">
        <v>41</v>
      </c>
      <c r="D31" s="61" t="s">
        <v>44</v>
      </c>
      <c r="E31" s="24" t="s">
        <v>91</v>
      </c>
      <c r="F31" s="25">
        <v>100</v>
      </c>
      <c r="G31" s="26"/>
      <c r="H31" s="26"/>
      <c r="I31" s="26"/>
    </row>
    <row r="32" spans="1:10" ht="78.75" hidden="1" customHeight="1" x14ac:dyDescent="0.25">
      <c r="A32" s="28" t="s">
        <v>14</v>
      </c>
      <c r="B32" s="57">
        <v>759</v>
      </c>
      <c r="C32" s="63" t="s">
        <v>41</v>
      </c>
      <c r="D32" s="63" t="s">
        <v>44</v>
      </c>
      <c r="E32" s="29" t="s">
        <v>90</v>
      </c>
      <c r="F32" s="41">
        <v>120</v>
      </c>
      <c r="G32" s="32"/>
      <c r="H32" s="32"/>
      <c r="I32" s="32"/>
    </row>
    <row r="33" spans="1:9" ht="126" x14ac:dyDescent="0.25">
      <c r="A33" s="50" t="s">
        <v>4</v>
      </c>
      <c r="B33" s="51">
        <v>755</v>
      </c>
      <c r="C33" s="55" t="s">
        <v>41</v>
      </c>
      <c r="D33" s="55" t="s">
        <v>45</v>
      </c>
      <c r="E33" s="54"/>
      <c r="F33" s="17"/>
      <c r="G33" s="42">
        <f>G34+G38</f>
        <v>1766.6</v>
      </c>
      <c r="H33" s="42">
        <f t="shared" ref="H33:I33" si="2">H34+H38</f>
        <v>1766.6</v>
      </c>
      <c r="I33" s="42">
        <f t="shared" si="2"/>
        <v>1766.6</v>
      </c>
    </row>
    <row r="34" spans="1:9" ht="51" customHeight="1" x14ac:dyDescent="0.25">
      <c r="A34" s="15" t="s">
        <v>134</v>
      </c>
      <c r="B34" s="57">
        <v>755</v>
      </c>
      <c r="C34" s="61" t="s">
        <v>41</v>
      </c>
      <c r="D34" s="61" t="s">
        <v>45</v>
      </c>
      <c r="E34" s="29" t="s">
        <v>148</v>
      </c>
      <c r="F34" s="25"/>
      <c r="G34" s="26">
        <f>G35</f>
        <v>87.5</v>
      </c>
      <c r="H34" s="26">
        <f t="shared" ref="H34:I36" si="3">H35</f>
        <v>87.5</v>
      </c>
      <c r="I34" s="26">
        <f t="shared" si="3"/>
        <v>87.5</v>
      </c>
    </row>
    <row r="35" spans="1:9" ht="63" x14ac:dyDescent="0.25">
      <c r="A35" s="15" t="s">
        <v>23</v>
      </c>
      <c r="B35" s="57">
        <v>755</v>
      </c>
      <c r="C35" s="61" t="s">
        <v>41</v>
      </c>
      <c r="D35" s="61" t="s">
        <v>45</v>
      </c>
      <c r="E35" s="29" t="s">
        <v>148</v>
      </c>
      <c r="F35" s="25"/>
      <c r="G35" s="26">
        <f>G36</f>
        <v>87.5</v>
      </c>
      <c r="H35" s="26">
        <f t="shared" si="3"/>
        <v>87.5</v>
      </c>
      <c r="I35" s="26">
        <f t="shared" si="3"/>
        <v>87.5</v>
      </c>
    </row>
    <row r="36" spans="1:9" ht="47.25" x14ac:dyDescent="0.25">
      <c r="A36" s="15" t="s">
        <v>33</v>
      </c>
      <c r="B36" s="57">
        <v>755</v>
      </c>
      <c r="C36" s="61" t="s">
        <v>41</v>
      </c>
      <c r="D36" s="61" t="s">
        <v>45</v>
      </c>
      <c r="E36" s="29" t="s">
        <v>147</v>
      </c>
      <c r="F36" s="25">
        <v>200</v>
      </c>
      <c r="G36" s="26">
        <f>G37</f>
        <v>87.5</v>
      </c>
      <c r="H36" s="26">
        <f t="shared" si="3"/>
        <v>87.5</v>
      </c>
      <c r="I36" s="26">
        <f t="shared" si="3"/>
        <v>87.5</v>
      </c>
    </row>
    <row r="37" spans="1:9" ht="63" x14ac:dyDescent="0.25">
      <c r="A37" s="28" t="s">
        <v>32</v>
      </c>
      <c r="B37" s="57">
        <v>755</v>
      </c>
      <c r="C37" s="63" t="s">
        <v>41</v>
      </c>
      <c r="D37" s="63" t="s">
        <v>45</v>
      </c>
      <c r="E37" s="29" t="s">
        <v>147</v>
      </c>
      <c r="F37" s="30">
        <v>240</v>
      </c>
      <c r="G37" s="31">
        <v>87.5</v>
      </c>
      <c r="H37" s="31">
        <v>87.5</v>
      </c>
      <c r="I37" s="31">
        <v>87.5</v>
      </c>
    </row>
    <row r="38" spans="1:9" ht="31.5" x14ac:dyDescent="0.25">
      <c r="A38" s="46" t="s">
        <v>64</v>
      </c>
      <c r="B38" s="57">
        <v>755</v>
      </c>
      <c r="C38" s="59" t="s">
        <v>41</v>
      </c>
      <c r="D38" s="59" t="s">
        <v>45</v>
      </c>
      <c r="E38" s="24" t="s">
        <v>127</v>
      </c>
      <c r="F38" s="20"/>
      <c r="G38" s="21">
        <f>G39</f>
        <v>1679.1</v>
      </c>
      <c r="H38" s="21">
        <f t="shared" ref="H38:I38" si="4">H39</f>
        <v>1679.1</v>
      </c>
      <c r="I38" s="21">
        <f t="shared" si="4"/>
        <v>1679.1</v>
      </c>
    </row>
    <row r="39" spans="1:9" x14ac:dyDescent="0.25">
      <c r="A39" s="14" t="s">
        <v>67</v>
      </c>
      <c r="B39" s="57">
        <v>755</v>
      </c>
      <c r="C39" s="61" t="s">
        <v>41</v>
      </c>
      <c r="D39" s="61" t="s">
        <v>45</v>
      </c>
      <c r="E39" s="24" t="s">
        <v>127</v>
      </c>
      <c r="F39" s="37"/>
      <c r="G39" s="27">
        <f>G40+G47</f>
        <v>1679.1</v>
      </c>
      <c r="H39" s="27">
        <f t="shared" ref="H39:I39" si="5">H40+H47</f>
        <v>1679.1</v>
      </c>
      <c r="I39" s="27">
        <f t="shared" si="5"/>
        <v>1679.1</v>
      </c>
    </row>
    <row r="40" spans="1:9" ht="44.45" customHeight="1" x14ac:dyDescent="0.25">
      <c r="A40" s="15" t="s">
        <v>61</v>
      </c>
      <c r="B40" s="57">
        <v>755</v>
      </c>
      <c r="C40" s="61" t="s">
        <v>41</v>
      </c>
      <c r="D40" s="61" t="s">
        <v>45</v>
      </c>
      <c r="E40" s="24" t="s">
        <v>126</v>
      </c>
      <c r="F40" s="37"/>
      <c r="G40" s="27">
        <f>G41+G43+G45</f>
        <v>1326.1</v>
      </c>
      <c r="H40" s="27">
        <f t="shared" ref="H40:I40" si="6">H41+H43+H45</f>
        <v>1326.1</v>
      </c>
      <c r="I40" s="27">
        <f t="shared" si="6"/>
        <v>1326.1</v>
      </c>
    </row>
    <row r="41" spans="1:9" ht="126" x14ac:dyDescent="0.25">
      <c r="A41" s="15" t="s">
        <v>13</v>
      </c>
      <c r="B41" s="57">
        <v>755</v>
      </c>
      <c r="C41" s="61" t="s">
        <v>41</v>
      </c>
      <c r="D41" s="61" t="s">
        <v>45</v>
      </c>
      <c r="E41" s="24" t="s">
        <v>126</v>
      </c>
      <c r="F41" s="37">
        <v>100</v>
      </c>
      <c r="G41" s="27">
        <f>G42</f>
        <v>1054.0999999999999</v>
      </c>
      <c r="H41" s="27">
        <f t="shared" ref="H41:I41" si="7">H42</f>
        <v>1054.0999999999999</v>
      </c>
      <c r="I41" s="27">
        <f t="shared" si="7"/>
        <v>1054.0999999999999</v>
      </c>
    </row>
    <row r="42" spans="1:9" ht="47.25" x14ac:dyDescent="0.25">
      <c r="A42" s="15" t="s">
        <v>14</v>
      </c>
      <c r="B42" s="57">
        <v>755</v>
      </c>
      <c r="C42" s="61" t="s">
        <v>41</v>
      </c>
      <c r="D42" s="61" t="s">
        <v>45</v>
      </c>
      <c r="E42" s="24" t="s">
        <v>126</v>
      </c>
      <c r="F42" s="37">
        <v>120</v>
      </c>
      <c r="G42" s="27">
        <v>1054.0999999999999</v>
      </c>
      <c r="H42" s="27">
        <v>1054.0999999999999</v>
      </c>
      <c r="I42" s="27">
        <v>1054.0999999999999</v>
      </c>
    </row>
    <row r="43" spans="1:9" ht="47.25" x14ac:dyDescent="0.25">
      <c r="A43" s="15" t="s">
        <v>33</v>
      </c>
      <c r="B43" s="57">
        <v>755</v>
      </c>
      <c r="C43" s="61" t="s">
        <v>41</v>
      </c>
      <c r="D43" s="61" t="s">
        <v>45</v>
      </c>
      <c r="E43" s="24" t="s">
        <v>126</v>
      </c>
      <c r="F43" s="37">
        <v>200</v>
      </c>
      <c r="G43" s="27">
        <f>G44</f>
        <v>260</v>
      </c>
      <c r="H43" s="27">
        <f t="shared" ref="H43:I43" si="8">H44</f>
        <v>260</v>
      </c>
      <c r="I43" s="27">
        <f t="shared" si="8"/>
        <v>260</v>
      </c>
    </row>
    <row r="44" spans="1:9" ht="68.099999999999994" customHeight="1" x14ac:dyDescent="0.25">
      <c r="A44" s="15" t="s">
        <v>32</v>
      </c>
      <c r="B44" s="57">
        <v>755</v>
      </c>
      <c r="C44" s="61" t="s">
        <v>41</v>
      </c>
      <c r="D44" s="61" t="s">
        <v>45</v>
      </c>
      <c r="E44" s="24" t="s">
        <v>126</v>
      </c>
      <c r="F44" s="37">
        <v>240</v>
      </c>
      <c r="G44" s="27">
        <v>260</v>
      </c>
      <c r="H44" s="27">
        <v>260</v>
      </c>
      <c r="I44" s="27">
        <v>260</v>
      </c>
    </row>
    <row r="45" spans="1:9" x14ac:dyDescent="0.25">
      <c r="A45" s="15" t="s">
        <v>15</v>
      </c>
      <c r="B45" s="57">
        <v>755</v>
      </c>
      <c r="C45" s="61" t="s">
        <v>41</v>
      </c>
      <c r="D45" s="61" t="s">
        <v>45</v>
      </c>
      <c r="E45" s="24" t="s">
        <v>126</v>
      </c>
      <c r="F45" s="37">
        <v>800</v>
      </c>
      <c r="G45" s="27">
        <f>G46</f>
        <v>12</v>
      </c>
      <c r="H45" s="27">
        <f t="shared" ref="H45:I45" si="9">H46</f>
        <v>12</v>
      </c>
      <c r="I45" s="27">
        <f t="shared" si="9"/>
        <v>12</v>
      </c>
    </row>
    <row r="46" spans="1:9" ht="31.5" x14ac:dyDescent="0.25">
      <c r="A46" s="15" t="s">
        <v>16</v>
      </c>
      <c r="B46" s="57">
        <v>755</v>
      </c>
      <c r="C46" s="61" t="s">
        <v>41</v>
      </c>
      <c r="D46" s="61" t="s">
        <v>45</v>
      </c>
      <c r="E46" s="24" t="s">
        <v>126</v>
      </c>
      <c r="F46" s="37">
        <v>850</v>
      </c>
      <c r="G46" s="27">
        <v>12</v>
      </c>
      <c r="H46" s="27">
        <v>12</v>
      </c>
      <c r="I46" s="27">
        <v>12</v>
      </c>
    </row>
    <row r="47" spans="1:9" x14ac:dyDescent="0.25">
      <c r="A47" s="15" t="s">
        <v>7</v>
      </c>
      <c r="B47" s="57">
        <v>755</v>
      </c>
      <c r="C47" s="61" t="s">
        <v>41</v>
      </c>
      <c r="D47" s="61" t="s">
        <v>45</v>
      </c>
      <c r="E47" s="24" t="s">
        <v>130</v>
      </c>
      <c r="F47" s="37">
        <v>500</v>
      </c>
      <c r="G47" s="27">
        <f>G48</f>
        <v>353</v>
      </c>
      <c r="H47" s="27">
        <f t="shared" ref="H47:I47" si="10">H48</f>
        <v>353</v>
      </c>
      <c r="I47" s="27">
        <f t="shared" si="10"/>
        <v>353</v>
      </c>
    </row>
    <row r="48" spans="1:9" x14ac:dyDescent="0.25">
      <c r="A48" s="28" t="s">
        <v>18</v>
      </c>
      <c r="B48" s="57">
        <v>755</v>
      </c>
      <c r="C48" s="61" t="s">
        <v>41</v>
      </c>
      <c r="D48" s="61" t="s">
        <v>45</v>
      </c>
      <c r="E48" s="24" t="s">
        <v>130</v>
      </c>
      <c r="F48" s="37">
        <v>540</v>
      </c>
      <c r="G48" s="27">
        <v>353</v>
      </c>
      <c r="H48" s="27">
        <v>353</v>
      </c>
      <c r="I48" s="27">
        <v>353</v>
      </c>
    </row>
    <row r="49" spans="1:9" ht="79.5" customHeight="1" x14ac:dyDescent="0.25">
      <c r="A49" s="101" t="s">
        <v>24</v>
      </c>
      <c r="B49" s="51">
        <v>755</v>
      </c>
      <c r="C49" s="55" t="s">
        <v>41</v>
      </c>
      <c r="D49" s="55" t="s">
        <v>46</v>
      </c>
      <c r="E49" s="56"/>
      <c r="F49" s="49"/>
      <c r="G49" s="42">
        <f>G50</f>
        <v>37.5</v>
      </c>
      <c r="H49" s="42">
        <f t="shared" ref="H49:I53" si="11">H50</f>
        <v>37.5</v>
      </c>
      <c r="I49" s="42">
        <f t="shared" si="11"/>
        <v>37.5</v>
      </c>
    </row>
    <row r="50" spans="1:9" ht="31.5" x14ac:dyDescent="0.25">
      <c r="A50" s="46" t="s">
        <v>64</v>
      </c>
      <c r="B50" s="57">
        <v>755</v>
      </c>
      <c r="C50" s="59" t="s">
        <v>41</v>
      </c>
      <c r="D50" s="59" t="s">
        <v>46</v>
      </c>
      <c r="E50" s="29" t="s">
        <v>129</v>
      </c>
      <c r="F50" s="64"/>
      <c r="G50" s="65">
        <f>G51</f>
        <v>37.5</v>
      </c>
      <c r="H50" s="65">
        <f t="shared" si="11"/>
        <v>37.5</v>
      </c>
      <c r="I50" s="65">
        <f t="shared" si="11"/>
        <v>37.5</v>
      </c>
    </row>
    <row r="51" spans="1:9" ht="33.950000000000003" customHeight="1" x14ac:dyDescent="0.25">
      <c r="A51" s="66" t="s">
        <v>78</v>
      </c>
      <c r="B51" s="57">
        <v>755</v>
      </c>
      <c r="C51" s="61" t="s">
        <v>41</v>
      </c>
      <c r="D51" s="61" t="s">
        <v>46</v>
      </c>
      <c r="E51" s="29" t="s">
        <v>129</v>
      </c>
      <c r="F51" s="25"/>
      <c r="G51" s="26">
        <f>G52</f>
        <v>37.5</v>
      </c>
      <c r="H51" s="26">
        <f t="shared" si="11"/>
        <v>37.5</v>
      </c>
      <c r="I51" s="26">
        <f t="shared" si="11"/>
        <v>37.5</v>
      </c>
    </row>
    <row r="52" spans="1:9" ht="70.5" customHeight="1" x14ac:dyDescent="0.25">
      <c r="A52" s="15" t="s">
        <v>89</v>
      </c>
      <c r="B52" s="57">
        <v>755</v>
      </c>
      <c r="C52" s="61" t="s">
        <v>41</v>
      </c>
      <c r="D52" s="61" t="s">
        <v>46</v>
      </c>
      <c r="E52" s="29" t="s">
        <v>128</v>
      </c>
      <c r="F52" s="25"/>
      <c r="G52" s="26">
        <f>G53</f>
        <v>37.5</v>
      </c>
      <c r="H52" s="26">
        <f t="shared" si="11"/>
        <v>37.5</v>
      </c>
      <c r="I52" s="26">
        <f t="shared" si="11"/>
        <v>37.5</v>
      </c>
    </row>
    <row r="53" spans="1:9" ht="20.25" customHeight="1" x14ac:dyDescent="0.25">
      <c r="A53" s="15" t="s">
        <v>7</v>
      </c>
      <c r="B53" s="57">
        <v>755</v>
      </c>
      <c r="C53" s="61" t="s">
        <v>41</v>
      </c>
      <c r="D53" s="61" t="s">
        <v>46</v>
      </c>
      <c r="E53" s="29" t="s">
        <v>128</v>
      </c>
      <c r="F53" s="25">
        <v>500</v>
      </c>
      <c r="G53" s="26">
        <f>G54</f>
        <v>37.5</v>
      </c>
      <c r="H53" s="26">
        <f t="shared" si="11"/>
        <v>37.5</v>
      </c>
      <c r="I53" s="26">
        <f t="shared" si="11"/>
        <v>37.5</v>
      </c>
    </row>
    <row r="54" spans="1:9" ht="20.25" customHeight="1" x14ac:dyDescent="0.25">
      <c r="A54" s="28" t="s">
        <v>18</v>
      </c>
      <c r="B54" s="57">
        <v>755</v>
      </c>
      <c r="C54" s="63" t="s">
        <v>41</v>
      </c>
      <c r="D54" s="63" t="s">
        <v>46</v>
      </c>
      <c r="E54" s="29" t="s">
        <v>128</v>
      </c>
      <c r="F54" s="30">
        <v>540</v>
      </c>
      <c r="G54" s="31">
        <v>37.5</v>
      </c>
      <c r="H54" s="31">
        <v>37.5</v>
      </c>
      <c r="I54" s="31">
        <v>37.5</v>
      </c>
    </row>
    <row r="55" spans="1:9" ht="79.5" customHeight="1" x14ac:dyDescent="0.25">
      <c r="A55" s="8" t="s">
        <v>172</v>
      </c>
      <c r="B55" s="51">
        <v>755</v>
      </c>
      <c r="C55" s="55" t="s">
        <v>41</v>
      </c>
      <c r="D55" s="55" t="s">
        <v>53</v>
      </c>
      <c r="E55" s="56"/>
      <c r="F55" s="49"/>
      <c r="G55" s="42">
        <f>G56</f>
        <v>178.5</v>
      </c>
      <c r="H55" s="42">
        <f t="shared" ref="H55:I59" si="12">H56</f>
        <v>0</v>
      </c>
      <c r="I55" s="42">
        <f t="shared" si="12"/>
        <v>0</v>
      </c>
    </row>
    <row r="56" spans="1:9" ht="31.5" x14ac:dyDescent="0.25">
      <c r="A56" s="46" t="s">
        <v>173</v>
      </c>
      <c r="B56" s="57">
        <v>755</v>
      </c>
      <c r="C56" s="67" t="s">
        <v>41</v>
      </c>
      <c r="D56" s="59" t="s">
        <v>53</v>
      </c>
      <c r="E56" s="29" t="s">
        <v>174</v>
      </c>
      <c r="F56" s="64"/>
      <c r="G56" s="65">
        <f>G57</f>
        <v>178.5</v>
      </c>
      <c r="H56" s="65">
        <f t="shared" si="12"/>
        <v>0</v>
      </c>
      <c r="I56" s="65">
        <f t="shared" si="12"/>
        <v>0</v>
      </c>
    </row>
    <row r="57" spans="1:9" ht="93" customHeight="1" x14ac:dyDescent="0.25">
      <c r="A57" s="66" t="s">
        <v>175</v>
      </c>
      <c r="B57" s="57">
        <v>755</v>
      </c>
      <c r="C57" s="67" t="s">
        <v>41</v>
      </c>
      <c r="D57" s="59" t="s">
        <v>53</v>
      </c>
      <c r="E57" s="29" t="s">
        <v>174</v>
      </c>
      <c r="F57" s="25"/>
      <c r="G57" s="26">
        <f>G58</f>
        <v>178.5</v>
      </c>
      <c r="H57" s="26">
        <f t="shared" si="12"/>
        <v>0</v>
      </c>
      <c r="I57" s="26">
        <f t="shared" si="12"/>
        <v>0</v>
      </c>
    </row>
    <row r="58" spans="1:9" ht="70.5" customHeight="1" x14ac:dyDescent="0.25">
      <c r="A58" s="15" t="s">
        <v>89</v>
      </c>
      <c r="B58" s="57">
        <v>755</v>
      </c>
      <c r="C58" s="67" t="s">
        <v>41</v>
      </c>
      <c r="D58" s="59" t="s">
        <v>53</v>
      </c>
      <c r="E58" s="29" t="s">
        <v>176</v>
      </c>
      <c r="F58" s="25"/>
      <c r="G58" s="26">
        <f>G59</f>
        <v>178.5</v>
      </c>
      <c r="H58" s="26">
        <f t="shared" si="12"/>
        <v>0</v>
      </c>
      <c r="I58" s="26">
        <f t="shared" si="12"/>
        <v>0</v>
      </c>
    </row>
    <row r="59" spans="1:9" ht="49.5" customHeight="1" x14ac:dyDescent="0.25">
      <c r="A59" s="15" t="s">
        <v>33</v>
      </c>
      <c r="B59" s="57">
        <v>755</v>
      </c>
      <c r="C59" s="67" t="s">
        <v>41</v>
      </c>
      <c r="D59" s="59" t="s">
        <v>53</v>
      </c>
      <c r="E59" s="29" t="s">
        <v>176</v>
      </c>
      <c r="F59" s="25">
        <v>200</v>
      </c>
      <c r="G59" s="26">
        <f>G60</f>
        <v>178.5</v>
      </c>
      <c r="H59" s="26">
        <f t="shared" si="12"/>
        <v>0</v>
      </c>
      <c r="I59" s="26">
        <f t="shared" si="12"/>
        <v>0</v>
      </c>
    </row>
    <row r="60" spans="1:9" ht="65.25" customHeight="1" x14ac:dyDescent="0.25">
      <c r="A60" s="28" t="s">
        <v>32</v>
      </c>
      <c r="B60" s="57">
        <v>755</v>
      </c>
      <c r="C60" s="102" t="s">
        <v>41</v>
      </c>
      <c r="D60" s="59" t="s">
        <v>53</v>
      </c>
      <c r="E60" s="29" t="s">
        <v>176</v>
      </c>
      <c r="F60" s="30">
        <v>240</v>
      </c>
      <c r="G60" s="31">
        <v>178.5</v>
      </c>
      <c r="H60" s="31">
        <v>0</v>
      </c>
      <c r="I60" s="31">
        <v>0</v>
      </c>
    </row>
    <row r="61" spans="1:9" ht="20.25" customHeight="1" x14ac:dyDescent="0.25">
      <c r="A61" s="50" t="s">
        <v>25</v>
      </c>
      <c r="B61" s="51">
        <v>755</v>
      </c>
      <c r="C61" s="55" t="s">
        <v>41</v>
      </c>
      <c r="D61" s="55" t="s">
        <v>47</v>
      </c>
      <c r="E61" s="56"/>
      <c r="F61" s="49"/>
      <c r="G61" s="42">
        <f>G62</f>
        <v>10</v>
      </c>
      <c r="H61" s="42">
        <f t="shared" ref="H61:I64" si="13">H62</f>
        <v>10</v>
      </c>
      <c r="I61" s="42">
        <f t="shared" si="13"/>
        <v>10</v>
      </c>
    </row>
    <row r="62" spans="1:9" x14ac:dyDescent="0.25">
      <c r="A62" s="46" t="s">
        <v>68</v>
      </c>
      <c r="B62" s="57">
        <v>755</v>
      </c>
      <c r="C62" s="59" t="s">
        <v>41</v>
      </c>
      <c r="D62" s="59" t="s">
        <v>47</v>
      </c>
      <c r="E62" s="76" t="s">
        <v>144</v>
      </c>
      <c r="F62" s="77" t="s">
        <v>145</v>
      </c>
      <c r="G62" s="65">
        <f>G63</f>
        <v>10</v>
      </c>
      <c r="H62" s="65">
        <f t="shared" si="13"/>
        <v>10</v>
      </c>
      <c r="I62" s="65">
        <f t="shared" si="13"/>
        <v>10</v>
      </c>
    </row>
    <row r="63" spans="1:9" ht="31.5" x14ac:dyDescent="0.25">
      <c r="A63" s="15" t="s">
        <v>34</v>
      </c>
      <c r="B63" s="57">
        <v>755</v>
      </c>
      <c r="C63" s="61" t="s">
        <v>41</v>
      </c>
      <c r="D63" s="61" t="s">
        <v>47</v>
      </c>
      <c r="E63" s="78" t="s">
        <v>146</v>
      </c>
      <c r="F63" s="79" t="s">
        <v>145</v>
      </c>
      <c r="G63" s="26">
        <f>G64</f>
        <v>10</v>
      </c>
      <c r="H63" s="26">
        <f t="shared" si="13"/>
        <v>10</v>
      </c>
      <c r="I63" s="26">
        <f t="shared" si="13"/>
        <v>10</v>
      </c>
    </row>
    <row r="64" spans="1:9" x14ac:dyDescent="0.25">
      <c r="A64" s="15" t="s">
        <v>15</v>
      </c>
      <c r="B64" s="57">
        <v>755</v>
      </c>
      <c r="C64" s="61" t="s">
        <v>41</v>
      </c>
      <c r="D64" s="61" t="s">
        <v>47</v>
      </c>
      <c r="E64" s="78" t="s">
        <v>146</v>
      </c>
      <c r="F64" s="79">
        <v>800</v>
      </c>
      <c r="G64" s="26">
        <f>G65</f>
        <v>10</v>
      </c>
      <c r="H64" s="26">
        <f t="shared" si="13"/>
        <v>10</v>
      </c>
      <c r="I64" s="26">
        <f t="shared" si="13"/>
        <v>10</v>
      </c>
    </row>
    <row r="65" spans="1:9" x14ac:dyDescent="0.25">
      <c r="A65" s="28" t="s">
        <v>26</v>
      </c>
      <c r="B65" s="57">
        <v>755</v>
      </c>
      <c r="C65" s="63" t="s">
        <v>41</v>
      </c>
      <c r="D65" s="63" t="s">
        <v>47</v>
      </c>
      <c r="E65" s="80" t="s">
        <v>146</v>
      </c>
      <c r="F65" s="81">
        <v>870</v>
      </c>
      <c r="G65" s="31">
        <v>10</v>
      </c>
      <c r="H65" s="31">
        <v>10</v>
      </c>
      <c r="I65" s="31">
        <v>10</v>
      </c>
    </row>
    <row r="66" spans="1:9" ht="44.1" customHeight="1" x14ac:dyDescent="0.25">
      <c r="A66" s="50" t="s">
        <v>5</v>
      </c>
      <c r="B66" s="51">
        <v>755</v>
      </c>
      <c r="C66" s="55" t="s">
        <v>41</v>
      </c>
      <c r="D66" s="55" t="s">
        <v>48</v>
      </c>
      <c r="E66" s="56"/>
      <c r="F66" s="49"/>
      <c r="G66" s="42">
        <f>G67</f>
        <v>13</v>
      </c>
      <c r="H66" s="42">
        <f t="shared" ref="H66:I69" si="14">H67</f>
        <v>0</v>
      </c>
      <c r="I66" s="42">
        <f t="shared" si="14"/>
        <v>0</v>
      </c>
    </row>
    <row r="67" spans="1:9" ht="53.1" customHeight="1" x14ac:dyDescent="0.25">
      <c r="A67" s="18" t="s">
        <v>132</v>
      </c>
      <c r="B67" s="57">
        <v>755</v>
      </c>
      <c r="C67" s="59" t="s">
        <v>41</v>
      </c>
      <c r="D67" s="59" t="s">
        <v>48</v>
      </c>
      <c r="E67" s="19" t="s">
        <v>133</v>
      </c>
      <c r="F67" s="64"/>
      <c r="G67" s="65">
        <f>G68</f>
        <v>13</v>
      </c>
      <c r="H67" s="65">
        <f t="shared" si="14"/>
        <v>0</v>
      </c>
      <c r="I67" s="65">
        <f t="shared" si="14"/>
        <v>0</v>
      </c>
    </row>
    <row r="68" spans="1:9" ht="66" customHeight="1" x14ac:dyDescent="0.25">
      <c r="A68" s="14" t="s">
        <v>131</v>
      </c>
      <c r="B68" s="57">
        <v>755</v>
      </c>
      <c r="C68" s="61" t="s">
        <v>41</v>
      </c>
      <c r="D68" s="61" t="s">
        <v>48</v>
      </c>
      <c r="E68" s="29" t="s">
        <v>189</v>
      </c>
      <c r="F68" s="25"/>
      <c r="G68" s="26">
        <f>G69</f>
        <v>13</v>
      </c>
      <c r="H68" s="26">
        <f t="shared" si="14"/>
        <v>0</v>
      </c>
      <c r="I68" s="26">
        <f t="shared" si="14"/>
        <v>0</v>
      </c>
    </row>
    <row r="69" spans="1:9" x14ac:dyDescent="0.25">
      <c r="A69" s="15" t="s">
        <v>7</v>
      </c>
      <c r="B69" s="57">
        <v>755</v>
      </c>
      <c r="C69" s="61" t="s">
        <v>41</v>
      </c>
      <c r="D69" s="61" t="s">
        <v>48</v>
      </c>
      <c r="E69" s="29" t="s">
        <v>189</v>
      </c>
      <c r="F69" s="25">
        <v>500</v>
      </c>
      <c r="G69" s="26">
        <f>G70</f>
        <v>13</v>
      </c>
      <c r="H69" s="26">
        <f t="shared" si="14"/>
        <v>0</v>
      </c>
      <c r="I69" s="26">
        <f t="shared" si="14"/>
        <v>0</v>
      </c>
    </row>
    <row r="70" spans="1:9" x14ac:dyDescent="0.25">
      <c r="A70" s="28" t="s">
        <v>18</v>
      </c>
      <c r="B70" s="57">
        <v>755</v>
      </c>
      <c r="C70" s="63" t="s">
        <v>41</v>
      </c>
      <c r="D70" s="63" t="s">
        <v>48</v>
      </c>
      <c r="E70" s="29" t="s">
        <v>189</v>
      </c>
      <c r="F70" s="30">
        <v>540</v>
      </c>
      <c r="G70" s="31">
        <v>13</v>
      </c>
      <c r="H70" s="31">
        <v>0</v>
      </c>
      <c r="I70" s="31">
        <v>0</v>
      </c>
    </row>
    <row r="71" spans="1:9" ht="21" customHeight="1" x14ac:dyDescent="0.25">
      <c r="A71" s="50" t="s">
        <v>27</v>
      </c>
      <c r="B71" s="51">
        <v>755</v>
      </c>
      <c r="C71" s="55" t="s">
        <v>43</v>
      </c>
      <c r="D71" s="55" t="s">
        <v>42</v>
      </c>
      <c r="E71" s="35"/>
      <c r="F71" s="49"/>
      <c r="G71" s="42">
        <f>G72</f>
        <v>125.3</v>
      </c>
      <c r="H71" s="42">
        <f t="shared" ref="H71:I73" si="15">H72</f>
        <v>126.7</v>
      </c>
      <c r="I71" s="42">
        <f t="shared" si="15"/>
        <v>131.80000000000001</v>
      </c>
    </row>
    <row r="72" spans="1:9" ht="31.5" x14ac:dyDescent="0.25">
      <c r="A72" s="50" t="s">
        <v>28</v>
      </c>
      <c r="B72" s="51">
        <v>755</v>
      </c>
      <c r="C72" s="55" t="s">
        <v>43</v>
      </c>
      <c r="D72" s="55" t="s">
        <v>44</v>
      </c>
      <c r="E72" s="35"/>
      <c r="F72" s="17"/>
      <c r="G72" s="33">
        <f>G73</f>
        <v>125.3</v>
      </c>
      <c r="H72" s="33">
        <f t="shared" si="15"/>
        <v>126.7</v>
      </c>
      <c r="I72" s="33">
        <f t="shared" si="15"/>
        <v>131.80000000000001</v>
      </c>
    </row>
    <row r="73" spans="1:9" x14ac:dyDescent="0.25">
      <c r="A73" s="68" t="s">
        <v>119</v>
      </c>
      <c r="B73" s="57">
        <v>755</v>
      </c>
      <c r="C73" s="59" t="s">
        <v>43</v>
      </c>
      <c r="D73" s="59" t="s">
        <v>44</v>
      </c>
      <c r="E73" s="19" t="s">
        <v>149</v>
      </c>
      <c r="F73" s="20"/>
      <c r="G73" s="21">
        <f>G74</f>
        <v>125.3</v>
      </c>
      <c r="H73" s="21">
        <f t="shared" si="15"/>
        <v>126.7</v>
      </c>
      <c r="I73" s="21">
        <f t="shared" si="15"/>
        <v>131.80000000000001</v>
      </c>
    </row>
    <row r="74" spans="1:9" ht="63" x14ac:dyDescent="0.25">
      <c r="A74" s="14" t="s">
        <v>118</v>
      </c>
      <c r="B74" s="57">
        <v>755</v>
      </c>
      <c r="C74" s="61" t="s">
        <v>43</v>
      </c>
      <c r="D74" s="61" t="s">
        <v>44</v>
      </c>
      <c r="E74" s="48" t="s">
        <v>150</v>
      </c>
      <c r="F74" s="37"/>
      <c r="G74" s="27">
        <f>G75+G77</f>
        <v>125.3</v>
      </c>
      <c r="H74" s="27">
        <f t="shared" ref="H74:I74" si="16">H75+H77</f>
        <v>126.7</v>
      </c>
      <c r="I74" s="27">
        <f t="shared" si="16"/>
        <v>131.80000000000001</v>
      </c>
    </row>
    <row r="75" spans="1:9" ht="120.95" customHeight="1" x14ac:dyDescent="0.25">
      <c r="A75" s="15" t="s">
        <v>13</v>
      </c>
      <c r="B75" s="57">
        <v>755</v>
      </c>
      <c r="C75" s="61" t="s">
        <v>43</v>
      </c>
      <c r="D75" s="61" t="s">
        <v>44</v>
      </c>
      <c r="E75" s="48" t="s">
        <v>150</v>
      </c>
      <c r="F75" s="37">
        <v>100</v>
      </c>
      <c r="G75" s="27">
        <f>G76</f>
        <v>110.5</v>
      </c>
      <c r="H75" s="27">
        <f t="shared" ref="H75:I75" si="17">H76</f>
        <v>111.8</v>
      </c>
      <c r="I75" s="27">
        <f t="shared" si="17"/>
        <v>116.4</v>
      </c>
    </row>
    <row r="76" spans="1:9" ht="47.25" x14ac:dyDescent="0.25">
      <c r="A76" s="15" t="s">
        <v>14</v>
      </c>
      <c r="B76" s="57">
        <v>755</v>
      </c>
      <c r="C76" s="61" t="s">
        <v>43</v>
      </c>
      <c r="D76" s="61" t="s">
        <v>44</v>
      </c>
      <c r="E76" s="48" t="s">
        <v>150</v>
      </c>
      <c r="F76" s="37">
        <v>120</v>
      </c>
      <c r="G76" s="27">
        <v>110.5</v>
      </c>
      <c r="H76" s="27">
        <v>111.8</v>
      </c>
      <c r="I76" s="27">
        <v>116.4</v>
      </c>
    </row>
    <row r="77" spans="1:9" ht="47.25" x14ac:dyDescent="0.25">
      <c r="A77" s="15" t="s">
        <v>33</v>
      </c>
      <c r="B77" s="57">
        <v>755</v>
      </c>
      <c r="C77" s="61" t="s">
        <v>43</v>
      </c>
      <c r="D77" s="61" t="s">
        <v>44</v>
      </c>
      <c r="E77" s="48" t="s">
        <v>150</v>
      </c>
      <c r="F77" s="25">
        <v>200</v>
      </c>
      <c r="G77" s="26">
        <f>G78</f>
        <v>14.8</v>
      </c>
      <c r="H77" s="26">
        <f t="shared" ref="H77:I77" si="18">H78</f>
        <v>14.9</v>
      </c>
      <c r="I77" s="26">
        <f t="shared" si="18"/>
        <v>15.4</v>
      </c>
    </row>
    <row r="78" spans="1:9" ht="63" x14ac:dyDescent="0.25">
      <c r="A78" s="28" t="s">
        <v>32</v>
      </c>
      <c r="B78" s="57">
        <v>755</v>
      </c>
      <c r="C78" s="63" t="s">
        <v>43</v>
      </c>
      <c r="D78" s="63" t="s">
        <v>44</v>
      </c>
      <c r="E78" s="48" t="s">
        <v>150</v>
      </c>
      <c r="F78" s="30">
        <v>240</v>
      </c>
      <c r="G78" s="31">
        <v>14.8</v>
      </c>
      <c r="H78" s="31">
        <v>14.9</v>
      </c>
      <c r="I78" s="31">
        <v>15.4</v>
      </c>
    </row>
    <row r="79" spans="1:9" ht="47.25" x14ac:dyDescent="0.25">
      <c r="A79" s="50" t="s">
        <v>36</v>
      </c>
      <c r="B79" s="51">
        <v>755</v>
      </c>
      <c r="C79" s="55" t="s">
        <v>44</v>
      </c>
      <c r="D79" s="55" t="s">
        <v>42</v>
      </c>
      <c r="E79" s="35"/>
      <c r="F79" s="49"/>
      <c r="G79" s="42">
        <f t="shared" ref="G79:G91" si="19">G80</f>
        <v>622.6</v>
      </c>
      <c r="H79" s="42">
        <f t="shared" ref="H79:I91" si="20">H80</f>
        <v>30</v>
      </c>
      <c r="I79" s="42">
        <f t="shared" si="20"/>
        <v>30</v>
      </c>
    </row>
    <row r="80" spans="1:9" ht="80.25" customHeight="1" x14ac:dyDescent="0.25">
      <c r="A80" s="50" t="s">
        <v>120</v>
      </c>
      <c r="B80" s="51">
        <v>755</v>
      </c>
      <c r="C80" s="55" t="s">
        <v>44</v>
      </c>
      <c r="D80" s="55" t="s">
        <v>49</v>
      </c>
      <c r="E80" s="35"/>
      <c r="F80" s="49"/>
      <c r="G80" s="42">
        <f t="shared" si="19"/>
        <v>622.6</v>
      </c>
      <c r="H80" s="42">
        <f t="shared" si="20"/>
        <v>30</v>
      </c>
      <c r="I80" s="42">
        <f t="shared" si="20"/>
        <v>30</v>
      </c>
    </row>
    <row r="81" spans="1:9" ht="39" customHeight="1" x14ac:dyDescent="0.25">
      <c r="A81" s="111" t="s">
        <v>159</v>
      </c>
      <c r="B81" s="112">
        <v>755</v>
      </c>
      <c r="C81" s="86" t="s">
        <v>44</v>
      </c>
      <c r="D81" s="86" t="s">
        <v>49</v>
      </c>
      <c r="E81" s="113"/>
      <c r="F81" s="114"/>
      <c r="G81" s="115">
        <f>G86+G82</f>
        <v>622.6</v>
      </c>
      <c r="H81" s="115">
        <f>H86</f>
        <v>30</v>
      </c>
      <c r="I81" s="115">
        <f>I86</f>
        <v>30</v>
      </c>
    </row>
    <row r="82" spans="1:9" ht="59.25" customHeight="1" x14ac:dyDescent="0.25">
      <c r="A82" s="16" t="s">
        <v>195</v>
      </c>
      <c r="B82" s="58">
        <v>755</v>
      </c>
      <c r="C82" s="61" t="s">
        <v>44</v>
      </c>
      <c r="D82" s="61" t="s">
        <v>49</v>
      </c>
      <c r="E82" s="35" t="s">
        <v>194</v>
      </c>
      <c r="F82" s="108"/>
      <c r="G82" s="33">
        <f t="shared" si="19"/>
        <v>10</v>
      </c>
      <c r="H82" s="33">
        <f t="shared" si="20"/>
        <v>0</v>
      </c>
      <c r="I82" s="33">
        <f t="shared" si="20"/>
        <v>0</v>
      </c>
    </row>
    <row r="83" spans="1:9" ht="113.25" customHeight="1" x14ac:dyDescent="0.25">
      <c r="A83" s="16" t="s">
        <v>196</v>
      </c>
      <c r="B83" s="58">
        <v>755</v>
      </c>
      <c r="C83" s="61" t="s">
        <v>44</v>
      </c>
      <c r="D83" s="61" t="s">
        <v>49</v>
      </c>
      <c r="E83" s="35" t="s">
        <v>197</v>
      </c>
      <c r="F83" s="108"/>
      <c r="G83" s="110">
        <f t="shared" si="19"/>
        <v>10</v>
      </c>
      <c r="H83" s="110">
        <f t="shared" si="20"/>
        <v>0</v>
      </c>
      <c r="I83" s="110">
        <f t="shared" si="20"/>
        <v>0</v>
      </c>
    </row>
    <row r="84" spans="1:9" ht="53.25" customHeight="1" x14ac:dyDescent="0.25">
      <c r="A84" s="15" t="s">
        <v>33</v>
      </c>
      <c r="B84" s="58">
        <v>755</v>
      </c>
      <c r="C84" s="61" t="s">
        <v>44</v>
      </c>
      <c r="D84" s="61" t="s">
        <v>49</v>
      </c>
      <c r="E84" s="35" t="s">
        <v>197</v>
      </c>
      <c r="F84" s="25">
        <v>200</v>
      </c>
      <c r="G84" s="26">
        <f t="shared" si="19"/>
        <v>10</v>
      </c>
      <c r="H84" s="26">
        <f t="shared" si="20"/>
        <v>0</v>
      </c>
      <c r="I84" s="26">
        <f t="shared" si="20"/>
        <v>0</v>
      </c>
    </row>
    <row r="85" spans="1:9" ht="63" customHeight="1" x14ac:dyDescent="0.25">
      <c r="A85" s="15" t="s">
        <v>32</v>
      </c>
      <c r="B85" s="58">
        <v>755</v>
      </c>
      <c r="C85" s="61" t="s">
        <v>44</v>
      </c>
      <c r="D85" s="61" t="s">
        <v>49</v>
      </c>
      <c r="E85" s="35" t="s">
        <v>197</v>
      </c>
      <c r="F85" s="25">
        <v>240</v>
      </c>
      <c r="G85" s="26">
        <v>10</v>
      </c>
      <c r="H85" s="26">
        <v>0</v>
      </c>
      <c r="I85" s="26">
        <v>0</v>
      </c>
    </row>
    <row r="86" spans="1:9" ht="33" customHeight="1" x14ac:dyDescent="0.25">
      <c r="A86" s="94" t="s">
        <v>159</v>
      </c>
      <c r="B86" s="116">
        <v>755</v>
      </c>
      <c r="C86" s="117" t="s">
        <v>44</v>
      </c>
      <c r="D86" s="117" t="s">
        <v>49</v>
      </c>
      <c r="E86" s="118" t="s">
        <v>158</v>
      </c>
      <c r="F86" s="109"/>
      <c r="G86" s="110">
        <f>G90+G87</f>
        <v>612.6</v>
      </c>
      <c r="H86" s="110">
        <f>H90</f>
        <v>30</v>
      </c>
      <c r="I86" s="110">
        <f>I90</f>
        <v>30</v>
      </c>
    </row>
    <row r="87" spans="1:9" ht="56.25" customHeight="1" x14ac:dyDescent="0.25">
      <c r="A87" s="14" t="s">
        <v>62</v>
      </c>
      <c r="B87" s="58">
        <v>755</v>
      </c>
      <c r="C87" s="61" t="s">
        <v>44</v>
      </c>
      <c r="D87" s="61" t="s">
        <v>49</v>
      </c>
      <c r="E87" s="24" t="s">
        <v>177</v>
      </c>
      <c r="F87" s="25"/>
      <c r="G87" s="26">
        <f t="shared" si="19"/>
        <v>582.6</v>
      </c>
      <c r="H87" s="26">
        <f t="shared" si="20"/>
        <v>0</v>
      </c>
      <c r="I87" s="26">
        <f t="shared" si="20"/>
        <v>0</v>
      </c>
    </row>
    <row r="88" spans="1:9" ht="47.25" x14ac:dyDescent="0.25">
      <c r="A88" s="15" t="s">
        <v>33</v>
      </c>
      <c r="B88" s="58">
        <v>755</v>
      </c>
      <c r="C88" s="61" t="s">
        <v>44</v>
      </c>
      <c r="D88" s="61" t="s">
        <v>49</v>
      </c>
      <c r="E88" s="24" t="s">
        <v>177</v>
      </c>
      <c r="F88" s="25">
        <v>200</v>
      </c>
      <c r="G88" s="26">
        <f t="shared" si="19"/>
        <v>582.6</v>
      </c>
      <c r="H88" s="26">
        <f t="shared" si="20"/>
        <v>0</v>
      </c>
      <c r="I88" s="26">
        <f t="shared" si="20"/>
        <v>0</v>
      </c>
    </row>
    <row r="89" spans="1:9" ht="63" x14ac:dyDescent="0.25">
      <c r="A89" s="15" t="s">
        <v>32</v>
      </c>
      <c r="B89" s="58">
        <v>755</v>
      </c>
      <c r="C89" s="61" t="s">
        <v>44</v>
      </c>
      <c r="D89" s="61" t="s">
        <v>49</v>
      </c>
      <c r="E89" s="24" t="s">
        <v>177</v>
      </c>
      <c r="F89" s="25">
        <v>240</v>
      </c>
      <c r="G89" s="26">
        <f>477.6+105</f>
        <v>582.6</v>
      </c>
      <c r="H89" s="26">
        <v>0</v>
      </c>
      <c r="I89" s="26">
        <v>0</v>
      </c>
    </row>
    <row r="90" spans="1:9" ht="56.25" customHeight="1" x14ac:dyDescent="0.25">
      <c r="A90" s="14" t="s">
        <v>62</v>
      </c>
      <c r="B90" s="58">
        <v>755</v>
      </c>
      <c r="C90" s="61" t="s">
        <v>44</v>
      </c>
      <c r="D90" s="61" t="s">
        <v>49</v>
      </c>
      <c r="E90" s="24" t="s">
        <v>157</v>
      </c>
      <c r="F90" s="25"/>
      <c r="G90" s="26">
        <f t="shared" si="19"/>
        <v>30</v>
      </c>
      <c r="H90" s="26">
        <f t="shared" si="20"/>
        <v>30</v>
      </c>
      <c r="I90" s="26">
        <f t="shared" si="20"/>
        <v>30</v>
      </c>
    </row>
    <row r="91" spans="1:9" ht="47.25" x14ac:dyDescent="0.25">
      <c r="A91" s="15" t="s">
        <v>33</v>
      </c>
      <c r="B91" s="58">
        <v>755</v>
      </c>
      <c r="C91" s="61" t="s">
        <v>44</v>
      </c>
      <c r="D91" s="61" t="s">
        <v>49</v>
      </c>
      <c r="E91" s="24" t="s">
        <v>157</v>
      </c>
      <c r="F91" s="25">
        <v>200</v>
      </c>
      <c r="G91" s="26">
        <f t="shared" si="19"/>
        <v>30</v>
      </c>
      <c r="H91" s="26">
        <f t="shared" si="20"/>
        <v>30</v>
      </c>
      <c r="I91" s="26">
        <f t="shared" si="20"/>
        <v>30</v>
      </c>
    </row>
    <row r="92" spans="1:9" ht="63" x14ac:dyDescent="0.25">
      <c r="A92" s="15" t="s">
        <v>32</v>
      </c>
      <c r="B92" s="58">
        <v>755</v>
      </c>
      <c r="C92" s="61" t="s">
        <v>44</v>
      </c>
      <c r="D92" s="61" t="s">
        <v>49</v>
      </c>
      <c r="E92" s="24" t="s">
        <v>157</v>
      </c>
      <c r="F92" s="25">
        <v>240</v>
      </c>
      <c r="G92" s="26">
        <f>30</f>
        <v>30</v>
      </c>
      <c r="H92" s="26">
        <v>30</v>
      </c>
      <c r="I92" s="26">
        <v>30</v>
      </c>
    </row>
    <row r="93" spans="1:9" ht="24.95" customHeight="1" x14ac:dyDescent="0.25">
      <c r="A93" s="50" t="s">
        <v>6</v>
      </c>
      <c r="B93" s="51">
        <v>755</v>
      </c>
      <c r="C93" s="55" t="s">
        <v>45</v>
      </c>
      <c r="D93" s="55" t="s">
        <v>42</v>
      </c>
      <c r="E93" s="82" t="s">
        <v>151</v>
      </c>
      <c r="F93" s="12"/>
      <c r="G93" s="36">
        <f>G94</f>
        <v>1800.1</v>
      </c>
      <c r="H93" s="36">
        <f t="shared" ref="H93:I93" si="21">H94</f>
        <v>0</v>
      </c>
      <c r="I93" s="36">
        <f t="shared" si="21"/>
        <v>0</v>
      </c>
    </row>
    <row r="94" spans="1:9" ht="32.450000000000003" customHeight="1" x14ac:dyDescent="0.25">
      <c r="A94" s="50" t="s">
        <v>8</v>
      </c>
      <c r="B94" s="51">
        <v>755</v>
      </c>
      <c r="C94" s="55" t="s">
        <v>45</v>
      </c>
      <c r="D94" s="55" t="s">
        <v>50</v>
      </c>
      <c r="E94" s="82" t="s">
        <v>151</v>
      </c>
      <c r="F94" s="13"/>
      <c r="G94" s="34">
        <f>G98</f>
        <v>1800.1</v>
      </c>
      <c r="H94" s="34">
        <f t="shared" ref="H94:I94" si="22">H98</f>
        <v>0</v>
      </c>
      <c r="I94" s="34">
        <f t="shared" si="22"/>
        <v>0</v>
      </c>
    </row>
    <row r="95" spans="1:9" ht="63" hidden="1" x14ac:dyDescent="0.25">
      <c r="A95" s="18" t="s">
        <v>63</v>
      </c>
      <c r="B95" s="58">
        <v>755</v>
      </c>
      <c r="C95" s="59" t="s">
        <v>45</v>
      </c>
      <c r="D95" s="59" t="s">
        <v>50</v>
      </c>
      <c r="E95" s="47">
        <v>1000000000</v>
      </c>
      <c r="F95" s="20"/>
      <c r="G95" s="21"/>
      <c r="H95" s="21"/>
      <c r="I95" s="21"/>
    </row>
    <row r="96" spans="1:9" ht="153.94999999999999" hidden="1" customHeight="1" x14ac:dyDescent="0.25">
      <c r="A96" s="14" t="s">
        <v>92</v>
      </c>
      <c r="B96" s="57">
        <v>759</v>
      </c>
      <c r="C96" s="61" t="s">
        <v>45</v>
      </c>
      <c r="D96" s="61" t="s">
        <v>50</v>
      </c>
      <c r="E96" s="47">
        <v>1010000000</v>
      </c>
      <c r="F96" s="25"/>
      <c r="G96" s="26"/>
      <c r="H96" s="26"/>
      <c r="I96" s="26"/>
    </row>
    <row r="97" spans="1:9" ht="47.25" hidden="1" x14ac:dyDescent="0.25">
      <c r="A97" s="14" t="s">
        <v>93</v>
      </c>
      <c r="B97" s="57">
        <v>759</v>
      </c>
      <c r="C97" s="61" t="s">
        <v>45</v>
      </c>
      <c r="D97" s="61" t="s">
        <v>50</v>
      </c>
      <c r="E97" s="47">
        <v>1010183020</v>
      </c>
      <c r="F97" s="25">
        <v>200</v>
      </c>
      <c r="G97" s="26"/>
      <c r="H97" s="26"/>
      <c r="I97" s="26"/>
    </row>
    <row r="98" spans="1:9" ht="77.25" customHeight="1" x14ac:dyDescent="0.25">
      <c r="A98" s="83" t="s">
        <v>152</v>
      </c>
      <c r="B98" s="57">
        <v>755</v>
      </c>
      <c r="C98" s="61" t="s">
        <v>45</v>
      </c>
      <c r="D98" s="61" t="s">
        <v>50</v>
      </c>
      <c r="E98" s="47">
        <v>1000000000</v>
      </c>
      <c r="F98" s="25"/>
      <c r="G98" s="26">
        <f>G99</f>
        <v>1800.1</v>
      </c>
      <c r="H98" s="26">
        <f t="shared" ref="H98:I98" si="23">H99</f>
        <v>0</v>
      </c>
      <c r="I98" s="26">
        <f t="shared" si="23"/>
        <v>0</v>
      </c>
    </row>
    <row r="99" spans="1:9" ht="80.25" customHeight="1" x14ac:dyDescent="0.25">
      <c r="A99" s="84" t="s">
        <v>153</v>
      </c>
      <c r="B99" s="57">
        <v>755</v>
      </c>
      <c r="C99" s="61" t="s">
        <v>45</v>
      </c>
      <c r="D99" s="61" t="s">
        <v>50</v>
      </c>
      <c r="E99" s="47">
        <v>1010000000</v>
      </c>
      <c r="F99" s="37"/>
      <c r="G99" s="27">
        <f>G100</f>
        <v>1800.1</v>
      </c>
      <c r="H99" s="27">
        <f t="shared" ref="H99:I99" si="24">H100</f>
        <v>0</v>
      </c>
      <c r="I99" s="27">
        <f t="shared" si="24"/>
        <v>0</v>
      </c>
    </row>
    <row r="100" spans="1:9" ht="94.5" customHeight="1" x14ac:dyDescent="0.25">
      <c r="A100" s="84" t="s">
        <v>154</v>
      </c>
      <c r="B100" s="57">
        <v>755</v>
      </c>
      <c r="C100" s="61" t="s">
        <v>45</v>
      </c>
      <c r="D100" s="61" t="s">
        <v>50</v>
      </c>
      <c r="E100" s="47">
        <v>1010183020</v>
      </c>
      <c r="F100" s="37"/>
      <c r="G100" s="27">
        <f>G101</f>
        <v>1800.1</v>
      </c>
      <c r="H100" s="27">
        <f t="shared" ref="H100:I100" si="25">H101</f>
        <v>0</v>
      </c>
      <c r="I100" s="27">
        <f t="shared" si="25"/>
        <v>0</v>
      </c>
    </row>
    <row r="101" spans="1:9" ht="31.5" x14ac:dyDescent="0.25">
      <c r="A101" s="84" t="s">
        <v>155</v>
      </c>
      <c r="B101" s="57">
        <v>755</v>
      </c>
      <c r="C101" s="61" t="s">
        <v>45</v>
      </c>
      <c r="D101" s="61" t="s">
        <v>50</v>
      </c>
      <c r="E101" s="47">
        <v>1010183020</v>
      </c>
      <c r="F101" s="37">
        <v>200</v>
      </c>
      <c r="G101" s="27">
        <f>G102</f>
        <v>1800.1</v>
      </c>
      <c r="H101" s="27">
        <f t="shared" ref="H101:I101" si="26">H102</f>
        <v>0</v>
      </c>
      <c r="I101" s="27">
        <f t="shared" si="26"/>
        <v>0</v>
      </c>
    </row>
    <row r="102" spans="1:9" ht="47.25" x14ac:dyDescent="0.25">
      <c r="A102" s="85" t="s">
        <v>156</v>
      </c>
      <c r="B102" s="57">
        <v>755</v>
      </c>
      <c r="C102" s="63" t="s">
        <v>45</v>
      </c>
      <c r="D102" s="63" t="s">
        <v>50</v>
      </c>
      <c r="E102" s="47">
        <v>1010183020</v>
      </c>
      <c r="F102" s="41">
        <v>240</v>
      </c>
      <c r="G102" s="32">
        <f>970+230.1+600</f>
        <v>1800.1</v>
      </c>
      <c r="H102" s="32">
        <v>0</v>
      </c>
      <c r="I102" s="32">
        <v>0</v>
      </c>
    </row>
    <row r="103" spans="1:9" ht="31.5" hidden="1" x14ac:dyDescent="0.25">
      <c r="A103" s="50" t="s">
        <v>9</v>
      </c>
      <c r="B103" s="51">
        <v>300</v>
      </c>
      <c r="C103" s="55" t="s">
        <v>45</v>
      </c>
      <c r="D103" s="55" t="s">
        <v>51</v>
      </c>
      <c r="E103" s="35"/>
      <c r="F103" s="13"/>
      <c r="G103" s="34"/>
      <c r="H103" s="34"/>
      <c r="I103" s="34"/>
    </row>
    <row r="104" spans="1:9" ht="47.25" hidden="1" x14ac:dyDescent="0.25">
      <c r="A104" s="10" t="s">
        <v>69</v>
      </c>
      <c r="B104" s="57">
        <v>300</v>
      </c>
      <c r="C104" s="67" t="s">
        <v>45</v>
      </c>
      <c r="D104" s="67" t="s">
        <v>51</v>
      </c>
      <c r="E104" s="35" t="s">
        <v>81</v>
      </c>
      <c r="F104" s="13"/>
      <c r="G104" s="34"/>
      <c r="H104" s="34"/>
      <c r="I104" s="34"/>
    </row>
    <row r="105" spans="1:9" ht="63" hidden="1" customHeight="1" x14ac:dyDescent="0.25">
      <c r="A105" s="10" t="s">
        <v>80</v>
      </c>
      <c r="B105" s="57">
        <v>300</v>
      </c>
      <c r="C105" s="67" t="s">
        <v>45</v>
      </c>
      <c r="D105" s="67" t="s">
        <v>51</v>
      </c>
      <c r="E105" s="35" t="s">
        <v>94</v>
      </c>
      <c r="F105" s="17"/>
      <c r="G105" s="33"/>
      <c r="H105" s="33"/>
      <c r="I105" s="33"/>
    </row>
    <row r="106" spans="1:9" ht="78.75" hidden="1" x14ac:dyDescent="0.25">
      <c r="A106" s="10" t="s">
        <v>33</v>
      </c>
      <c r="B106" s="57">
        <v>300</v>
      </c>
      <c r="C106" s="67" t="s">
        <v>45</v>
      </c>
      <c r="D106" s="67" t="s">
        <v>51</v>
      </c>
      <c r="E106" s="35" t="s">
        <v>95</v>
      </c>
      <c r="F106" s="17">
        <v>200</v>
      </c>
      <c r="G106" s="33"/>
      <c r="H106" s="33"/>
      <c r="I106" s="33"/>
    </row>
    <row r="107" spans="1:9" ht="78.75" hidden="1" x14ac:dyDescent="0.25">
      <c r="A107" s="10" t="s">
        <v>32</v>
      </c>
      <c r="B107" s="57">
        <v>300</v>
      </c>
      <c r="C107" s="67" t="s">
        <v>45</v>
      </c>
      <c r="D107" s="67" t="s">
        <v>51</v>
      </c>
      <c r="E107" s="35" t="s">
        <v>96</v>
      </c>
      <c r="F107" s="17">
        <v>240</v>
      </c>
      <c r="G107" s="33"/>
      <c r="H107" s="33"/>
      <c r="I107" s="33"/>
    </row>
    <row r="108" spans="1:9" ht="32.1" customHeight="1" x14ac:dyDescent="0.25">
      <c r="A108" s="50" t="s">
        <v>10</v>
      </c>
      <c r="B108" s="51">
        <v>755</v>
      </c>
      <c r="C108" s="55" t="s">
        <v>52</v>
      </c>
      <c r="D108" s="55" t="s">
        <v>42</v>
      </c>
      <c r="E108" s="35"/>
      <c r="F108" s="12"/>
      <c r="G108" s="36">
        <f>G128</f>
        <v>559.1</v>
      </c>
      <c r="H108" s="36">
        <f t="shared" ref="H108:I108" si="27">H128</f>
        <v>298.89999999999998</v>
      </c>
      <c r="I108" s="36">
        <f t="shared" si="27"/>
        <v>233.50000000000006</v>
      </c>
    </row>
    <row r="109" spans="1:9" ht="18" hidden="1" customHeight="1" x14ac:dyDescent="0.25">
      <c r="A109" s="50" t="s">
        <v>35</v>
      </c>
      <c r="B109" s="51">
        <v>759</v>
      </c>
      <c r="C109" s="55" t="s">
        <v>52</v>
      </c>
      <c r="D109" s="55" t="s">
        <v>41</v>
      </c>
      <c r="E109" s="35"/>
      <c r="F109" s="17"/>
      <c r="G109" s="33"/>
      <c r="H109" s="33"/>
      <c r="I109" s="33"/>
    </row>
    <row r="110" spans="1:9" ht="47.25" hidden="1" x14ac:dyDescent="0.25">
      <c r="A110" s="46" t="s">
        <v>72</v>
      </c>
      <c r="B110" s="51">
        <v>759</v>
      </c>
      <c r="C110" s="59" t="s">
        <v>52</v>
      </c>
      <c r="D110" s="59" t="s">
        <v>41</v>
      </c>
      <c r="E110" s="19" t="s">
        <v>82</v>
      </c>
      <c r="F110" s="39"/>
      <c r="G110" s="22"/>
      <c r="H110" s="22"/>
      <c r="I110" s="22"/>
    </row>
    <row r="111" spans="1:9" ht="143.44999999999999" hidden="1" customHeight="1" x14ac:dyDescent="0.25">
      <c r="A111" s="15" t="s">
        <v>71</v>
      </c>
      <c r="B111" s="51">
        <v>759</v>
      </c>
      <c r="C111" s="61" t="s">
        <v>52</v>
      </c>
      <c r="D111" s="61" t="s">
        <v>41</v>
      </c>
      <c r="E111" s="24" t="s">
        <v>97</v>
      </c>
      <c r="F111" s="37"/>
      <c r="G111" s="27"/>
      <c r="H111" s="27"/>
      <c r="I111" s="27"/>
    </row>
    <row r="112" spans="1:9" ht="78.75" hidden="1" x14ac:dyDescent="0.25">
      <c r="A112" s="15" t="s">
        <v>33</v>
      </c>
      <c r="B112" s="51">
        <v>759</v>
      </c>
      <c r="C112" s="61" t="s">
        <v>52</v>
      </c>
      <c r="D112" s="61" t="s">
        <v>41</v>
      </c>
      <c r="E112" s="24" t="s">
        <v>98</v>
      </c>
      <c r="F112" s="25">
        <v>200</v>
      </c>
      <c r="G112" s="26"/>
      <c r="H112" s="26"/>
      <c r="I112" s="26"/>
    </row>
    <row r="113" spans="1:9" ht="78.75" hidden="1" x14ac:dyDescent="0.25">
      <c r="A113" s="15" t="s">
        <v>32</v>
      </c>
      <c r="B113" s="51">
        <v>759</v>
      </c>
      <c r="C113" s="61" t="s">
        <v>52</v>
      </c>
      <c r="D113" s="61" t="s">
        <v>41</v>
      </c>
      <c r="E113" s="24" t="s">
        <v>99</v>
      </c>
      <c r="F113" s="25">
        <v>240</v>
      </c>
      <c r="G113" s="26"/>
      <c r="H113" s="26"/>
      <c r="I113" s="26"/>
    </row>
    <row r="114" spans="1:9" ht="63.6" hidden="1" customHeight="1" x14ac:dyDescent="0.25">
      <c r="A114" s="15" t="s">
        <v>79</v>
      </c>
      <c r="B114" s="51">
        <v>759</v>
      </c>
      <c r="C114" s="61" t="s">
        <v>52</v>
      </c>
      <c r="D114" s="61" t="s">
        <v>41</v>
      </c>
      <c r="E114" s="24" t="s">
        <v>100</v>
      </c>
      <c r="F114" s="37"/>
      <c r="G114" s="27"/>
      <c r="H114" s="27"/>
      <c r="I114" s="27"/>
    </row>
    <row r="115" spans="1:9" ht="78.75" hidden="1" x14ac:dyDescent="0.25">
      <c r="A115" s="15" t="s">
        <v>33</v>
      </c>
      <c r="B115" s="51">
        <v>759</v>
      </c>
      <c r="C115" s="61" t="s">
        <v>52</v>
      </c>
      <c r="D115" s="61" t="s">
        <v>41</v>
      </c>
      <c r="E115" s="24" t="s">
        <v>101</v>
      </c>
      <c r="F115" s="25">
        <v>200</v>
      </c>
      <c r="G115" s="26"/>
      <c r="H115" s="26"/>
      <c r="I115" s="26"/>
    </row>
    <row r="116" spans="1:9" ht="78.75" hidden="1" x14ac:dyDescent="0.25">
      <c r="A116" s="15" t="s">
        <v>32</v>
      </c>
      <c r="B116" s="51">
        <v>759</v>
      </c>
      <c r="C116" s="61" t="s">
        <v>52</v>
      </c>
      <c r="D116" s="61" t="s">
        <v>41</v>
      </c>
      <c r="E116" s="24" t="s">
        <v>102</v>
      </c>
      <c r="F116" s="25">
        <v>240</v>
      </c>
      <c r="G116" s="26"/>
      <c r="H116" s="26"/>
      <c r="I116" s="26"/>
    </row>
    <row r="117" spans="1:9" ht="78.75" hidden="1" x14ac:dyDescent="0.25">
      <c r="A117" s="14" t="s">
        <v>83</v>
      </c>
      <c r="B117" s="51">
        <v>759</v>
      </c>
      <c r="C117" s="61" t="s">
        <v>52</v>
      </c>
      <c r="D117" s="61" t="s">
        <v>41</v>
      </c>
      <c r="E117" s="24" t="s">
        <v>103</v>
      </c>
      <c r="F117" s="37"/>
      <c r="G117" s="27"/>
      <c r="H117" s="27"/>
      <c r="I117" s="27"/>
    </row>
    <row r="118" spans="1:9" ht="78.75" hidden="1" x14ac:dyDescent="0.25">
      <c r="A118" s="15" t="s">
        <v>33</v>
      </c>
      <c r="B118" s="51">
        <v>759</v>
      </c>
      <c r="C118" s="61" t="s">
        <v>52</v>
      </c>
      <c r="D118" s="61" t="s">
        <v>41</v>
      </c>
      <c r="E118" s="24" t="s">
        <v>104</v>
      </c>
      <c r="F118" s="25">
        <v>200</v>
      </c>
      <c r="G118" s="26"/>
      <c r="H118" s="26"/>
      <c r="I118" s="26"/>
    </row>
    <row r="119" spans="1:9" ht="78.75" hidden="1" x14ac:dyDescent="0.25">
      <c r="A119" s="15" t="s">
        <v>32</v>
      </c>
      <c r="B119" s="51">
        <v>759</v>
      </c>
      <c r="C119" s="61" t="s">
        <v>52</v>
      </c>
      <c r="D119" s="61" t="s">
        <v>41</v>
      </c>
      <c r="E119" s="24" t="s">
        <v>105</v>
      </c>
      <c r="F119" s="25">
        <v>240</v>
      </c>
      <c r="G119" s="26"/>
      <c r="H119" s="26"/>
      <c r="I119" s="26"/>
    </row>
    <row r="120" spans="1:9" ht="21.6" hidden="1" customHeight="1" x14ac:dyDescent="0.25">
      <c r="A120" s="50" t="s">
        <v>11</v>
      </c>
      <c r="B120" s="51">
        <v>759</v>
      </c>
      <c r="C120" s="55" t="s">
        <v>52</v>
      </c>
      <c r="D120" s="55" t="s">
        <v>43</v>
      </c>
      <c r="E120" s="35"/>
      <c r="F120" s="17"/>
      <c r="G120" s="33"/>
      <c r="H120" s="33"/>
      <c r="I120" s="33"/>
    </row>
    <row r="121" spans="1:9" ht="47.25" hidden="1" x14ac:dyDescent="0.25">
      <c r="A121" s="46" t="s">
        <v>70</v>
      </c>
      <c r="B121" s="51">
        <v>759</v>
      </c>
      <c r="C121" s="59" t="s">
        <v>52</v>
      </c>
      <c r="D121" s="59" t="s">
        <v>43</v>
      </c>
      <c r="E121" s="19" t="s">
        <v>84</v>
      </c>
      <c r="F121" s="20"/>
      <c r="G121" s="21"/>
      <c r="H121" s="21"/>
      <c r="I121" s="21"/>
    </row>
    <row r="122" spans="1:9" ht="156.6" hidden="1" customHeight="1" x14ac:dyDescent="0.25">
      <c r="A122" s="15" t="s">
        <v>71</v>
      </c>
      <c r="B122" s="51">
        <v>759</v>
      </c>
      <c r="C122" s="61" t="s">
        <v>52</v>
      </c>
      <c r="D122" s="61" t="s">
        <v>43</v>
      </c>
      <c r="E122" s="24" t="s">
        <v>106</v>
      </c>
      <c r="F122" s="37"/>
      <c r="G122" s="27"/>
      <c r="H122" s="27"/>
      <c r="I122" s="27"/>
    </row>
    <row r="123" spans="1:9" ht="78.75" hidden="1" x14ac:dyDescent="0.25">
      <c r="A123" s="15" t="s">
        <v>33</v>
      </c>
      <c r="B123" s="51">
        <v>759</v>
      </c>
      <c r="C123" s="61" t="s">
        <v>52</v>
      </c>
      <c r="D123" s="61" t="s">
        <v>43</v>
      </c>
      <c r="E123" s="24" t="s">
        <v>107</v>
      </c>
      <c r="F123" s="25">
        <v>200</v>
      </c>
      <c r="G123" s="26"/>
      <c r="H123" s="26"/>
      <c r="I123" s="26"/>
    </row>
    <row r="124" spans="1:9" ht="78.75" hidden="1" x14ac:dyDescent="0.25">
      <c r="A124" s="15" t="s">
        <v>32</v>
      </c>
      <c r="B124" s="51">
        <v>759</v>
      </c>
      <c r="C124" s="61" t="s">
        <v>52</v>
      </c>
      <c r="D124" s="61" t="s">
        <v>43</v>
      </c>
      <c r="E124" s="24" t="s">
        <v>108</v>
      </c>
      <c r="F124" s="25">
        <v>240</v>
      </c>
      <c r="G124" s="26"/>
      <c r="H124" s="26"/>
      <c r="I124" s="26"/>
    </row>
    <row r="125" spans="1:9" ht="65.45" hidden="1" customHeight="1" x14ac:dyDescent="0.25">
      <c r="A125" s="15" t="s">
        <v>87</v>
      </c>
      <c r="B125" s="51">
        <v>759</v>
      </c>
      <c r="C125" s="61" t="s">
        <v>52</v>
      </c>
      <c r="D125" s="61" t="s">
        <v>43</v>
      </c>
      <c r="E125" s="24" t="s">
        <v>109</v>
      </c>
      <c r="F125" s="37"/>
      <c r="G125" s="27"/>
      <c r="H125" s="27"/>
      <c r="I125" s="27"/>
    </row>
    <row r="126" spans="1:9" ht="65.099999999999994" hidden="1" customHeight="1" x14ac:dyDescent="0.25">
      <c r="A126" s="15" t="s">
        <v>33</v>
      </c>
      <c r="B126" s="51">
        <v>759</v>
      </c>
      <c r="C126" s="61" t="s">
        <v>52</v>
      </c>
      <c r="D126" s="61" t="s">
        <v>43</v>
      </c>
      <c r="E126" s="24" t="s">
        <v>110</v>
      </c>
      <c r="F126" s="25">
        <v>200</v>
      </c>
      <c r="G126" s="26"/>
      <c r="H126" s="26"/>
      <c r="I126" s="26"/>
    </row>
    <row r="127" spans="1:9" ht="78.75" hidden="1" x14ac:dyDescent="0.25">
      <c r="A127" s="28" t="s">
        <v>32</v>
      </c>
      <c r="B127" s="51">
        <v>759</v>
      </c>
      <c r="C127" s="63" t="s">
        <v>52</v>
      </c>
      <c r="D127" s="63" t="s">
        <v>43</v>
      </c>
      <c r="E127" s="29" t="s">
        <v>111</v>
      </c>
      <c r="F127" s="30">
        <v>240</v>
      </c>
      <c r="G127" s="31"/>
      <c r="H127" s="31"/>
      <c r="I127" s="31"/>
    </row>
    <row r="128" spans="1:9" ht="18.600000000000001" customHeight="1" x14ac:dyDescent="0.25">
      <c r="A128" s="50" t="s">
        <v>12</v>
      </c>
      <c r="B128" s="51">
        <v>755</v>
      </c>
      <c r="C128" s="55" t="s">
        <v>52</v>
      </c>
      <c r="D128" s="55" t="s">
        <v>44</v>
      </c>
      <c r="E128" s="35"/>
      <c r="F128" s="49"/>
      <c r="G128" s="42">
        <f>G144+G134</f>
        <v>559.1</v>
      </c>
      <c r="H128" s="42">
        <f>H144+H129</f>
        <v>298.89999999999998</v>
      </c>
      <c r="I128" s="42">
        <f t="shared" ref="I128" si="28">I144+I129</f>
        <v>233.50000000000006</v>
      </c>
    </row>
    <row r="129" spans="1:10" ht="112.5" hidden="1" customHeight="1" x14ac:dyDescent="0.25">
      <c r="A129" s="9" t="s">
        <v>162</v>
      </c>
      <c r="B129" s="87">
        <v>759</v>
      </c>
      <c r="C129" s="86" t="s">
        <v>52</v>
      </c>
      <c r="D129" s="86" t="s">
        <v>44</v>
      </c>
      <c r="E129" s="99" t="s">
        <v>165</v>
      </c>
      <c r="F129" s="88" t="s">
        <v>145</v>
      </c>
      <c r="G129" s="89">
        <f>G130</f>
        <v>0</v>
      </c>
      <c r="H129" s="89">
        <f t="shared" ref="H129:I132" si="29">H130</f>
        <v>0</v>
      </c>
      <c r="I129" s="89">
        <f t="shared" si="29"/>
        <v>0</v>
      </c>
    </row>
    <row r="130" spans="1:10" ht="65.25" hidden="1" customHeight="1" x14ac:dyDescent="0.25">
      <c r="A130" s="18" t="s">
        <v>160</v>
      </c>
      <c r="B130" s="90">
        <v>759</v>
      </c>
      <c r="C130" s="91" t="s">
        <v>52</v>
      </c>
      <c r="D130" s="91" t="s">
        <v>44</v>
      </c>
      <c r="E130" s="19" t="s">
        <v>164</v>
      </c>
      <c r="F130" s="92" t="s">
        <v>145</v>
      </c>
      <c r="G130" s="93">
        <f>G131</f>
        <v>0</v>
      </c>
      <c r="H130" s="93">
        <f t="shared" si="29"/>
        <v>0</v>
      </c>
      <c r="I130" s="93">
        <f t="shared" si="29"/>
        <v>0</v>
      </c>
    </row>
    <row r="131" spans="1:10" ht="50.25" hidden="1" customHeight="1" x14ac:dyDescent="0.25">
      <c r="A131" s="94" t="s">
        <v>161</v>
      </c>
      <c r="B131" s="90">
        <v>759</v>
      </c>
      <c r="C131" s="91" t="s">
        <v>52</v>
      </c>
      <c r="D131" s="91" t="s">
        <v>44</v>
      </c>
      <c r="E131" s="19" t="s">
        <v>163</v>
      </c>
      <c r="F131" s="95" t="s">
        <v>145</v>
      </c>
      <c r="G131" s="96">
        <f>G132</f>
        <v>0</v>
      </c>
      <c r="H131" s="96">
        <f t="shared" si="29"/>
        <v>0</v>
      </c>
      <c r="I131" s="96">
        <f t="shared" si="29"/>
        <v>0</v>
      </c>
    </row>
    <row r="132" spans="1:10" ht="51" hidden="1" customHeight="1" x14ac:dyDescent="0.25">
      <c r="A132" s="15" t="s">
        <v>33</v>
      </c>
      <c r="B132" s="90">
        <v>759</v>
      </c>
      <c r="C132" s="91" t="s">
        <v>52</v>
      </c>
      <c r="D132" s="91" t="s">
        <v>44</v>
      </c>
      <c r="E132" s="19" t="s">
        <v>163</v>
      </c>
      <c r="F132" s="25">
        <v>200</v>
      </c>
      <c r="G132" s="97">
        <f>G133</f>
        <v>0</v>
      </c>
      <c r="H132" s="97">
        <f t="shared" si="29"/>
        <v>0</v>
      </c>
      <c r="I132" s="97">
        <f t="shared" si="29"/>
        <v>0</v>
      </c>
    </row>
    <row r="133" spans="1:10" ht="71.25" hidden="1" customHeight="1" x14ac:dyDescent="0.25">
      <c r="A133" s="28" t="s">
        <v>32</v>
      </c>
      <c r="B133" s="90">
        <v>759</v>
      </c>
      <c r="C133" s="91" t="s">
        <v>52</v>
      </c>
      <c r="D133" s="91" t="s">
        <v>44</v>
      </c>
      <c r="E133" s="19" t="s">
        <v>163</v>
      </c>
      <c r="F133" s="30">
        <v>240</v>
      </c>
      <c r="G133" s="98">
        <v>0</v>
      </c>
      <c r="H133" s="98">
        <v>0</v>
      </c>
      <c r="I133" s="98">
        <v>0</v>
      </c>
    </row>
    <row r="134" spans="1:10" x14ac:dyDescent="0.25">
      <c r="A134" s="107" t="s">
        <v>185</v>
      </c>
      <c r="B134" s="57">
        <v>755</v>
      </c>
      <c r="C134" s="59" t="s">
        <v>52</v>
      </c>
      <c r="D134" s="59" t="s">
        <v>44</v>
      </c>
      <c r="E134" s="19" t="s">
        <v>183</v>
      </c>
      <c r="F134" s="64"/>
      <c r="G134" s="65">
        <f>G138+G141</f>
        <v>22.5</v>
      </c>
      <c r="H134" s="65">
        <f t="shared" ref="H134:I134" si="30">H138</f>
        <v>0</v>
      </c>
      <c r="I134" s="65">
        <f t="shared" si="30"/>
        <v>0</v>
      </c>
    </row>
    <row r="135" spans="1:10" ht="161.44999999999999" hidden="1" customHeight="1" x14ac:dyDescent="0.25">
      <c r="A135" s="103" t="s">
        <v>186</v>
      </c>
      <c r="B135" s="57">
        <v>755</v>
      </c>
      <c r="C135" s="61" t="s">
        <v>52</v>
      </c>
      <c r="D135" s="61" t="s">
        <v>44</v>
      </c>
      <c r="E135" s="24" t="s">
        <v>112</v>
      </c>
      <c r="F135" s="37"/>
      <c r="G135" s="27"/>
      <c r="H135" s="27"/>
      <c r="I135" s="27"/>
    </row>
    <row r="136" spans="1:10" ht="78.75" hidden="1" x14ac:dyDescent="0.25">
      <c r="A136" s="104" t="s">
        <v>156</v>
      </c>
      <c r="B136" s="57">
        <v>755</v>
      </c>
      <c r="C136" s="61" t="s">
        <v>52</v>
      </c>
      <c r="D136" s="61" t="s">
        <v>44</v>
      </c>
      <c r="E136" s="24" t="s">
        <v>113</v>
      </c>
      <c r="F136" s="37">
        <v>200</v>
      </c>
      <c r="G136" s="27"/>
      <c r="H136" s="27"/>
      <c r="I136" s="27"/>
    </row>
    <row r="137" spans="1:10" ht="78.75" hidden="1" x14ac:dyDescent="0.25">
      <c r="A137" s="105" t="s">
        <v>181</v>
      </c>
      <c r="B137" s="57">
        <v>755</v>
      </c>
      <c r="C137" s="61" t="s">
        <v>52</v>
      </c>
      <c r="D137" s="61" t="s">
        <v>44</v>
      </c>
      <c r="E137" s="24" t="s">
        <v>114</v>
      </c>
      <c r="F137" s="37">
        <v>240</v>
      </c>
      <c r="G137" s="27"/>
      <c r="H137" s="27"/>
      <c r="I137" s="27"/>
    </row>
    <row r="138" spans="1:10" ht="31.5" x14ac:dyDescent="0.25">
      <c r="A138" s="103" t="s">
        <v>186</v>
      </c>
      <c r="B138" s="57">
        <v>755</v>
      </c>
      <c r="C138" s="61" t="s">
        <v>52</v>
      </c>
      <c r="D138" s="61" t="s">
        <v>44</v>
      </c>
      <c r="E138" s="48" t="s">
        <v>184</v>
      </c>
      <c r="F138" s="37"/>
      <c r="G138" s="27">
        <f>G139</f>
        <v>14.1</v>
      </c>
      <c r="H138" s="27">
        <f t="shared" ref="H138:I142" si="31">H139</f>
        <v>0</v>
      </c>
      <c r="I138" s="27">
        <f t="shared" si="31"/>
        <v>0</v>
      </c>
      <c r="J138" s="7"/>
    </row>
    <row r="139" spans="1:10" ht="47.25" x14ac:dyDescent="0.25">
      <c r="A139" s="15" t="s">
        <v>33</v>
      </c>
      <c r="B139" s="57">
        <v>755</v>
      </c>
      <c r="C139" s="61" t="s">
        <v>52</v>
      </c>
      <c r="D139" s="61" t="s">
        <v>44</v>
      </c>
      <c r="E139" s="48" t="s">
        <v>184</v>
      </c>
      <c r="F139" s="37">
        <v>200</v>
      </c>
      <c r="G139" s="27">
        <f>G140</f>
        <v>14.1</v>
      </c>
      <c r="H139" s="27">
        <f t="shared" si="31"/>
        <v>0</v>
      </c>
      <c r="I139" s="27">
        <f t="shared" si="31"/>
        <v>0</v>
      </c>
    </row>
    <row r="140" spans="1:10" ht="63" x14ac:dyDescent="0.25">
      <c r="A140" s="28" t="s">
        <v>32</v>
      </c>
      <c r="B140" s="57">
        <v>755</v>
      </c>
      <c r="C140" s="63" t="s">
        <v>52</v>
      </c>
      <c r="D140" s="63" t="s">
        <v>44</v>
      </c>
      <c r="E140" s="48" t="s">
        <v>184</v>
      </c>
      <c r="F140" s="41">
        <v>240</v>
      </c>
      <c r="G140" s="32">
        <v>14.1</v>
      </c>
      <c r="H140" s="32">
        <v>0</v>
      </c>
      <c r="I140" s="32">
        <v>0</v>
      </c>
    </row>
    <row r="141" spans="1:10" ht="47.25" x14ac:dyDescent="0.25">
      <c r="A141" s="103" t="s">
        <v>188</v>
      </c>
      <c r="B141" s="57">
        <v>755</v>
      </c>
      <c r="C141" s="61" t="s">
        <v>52</v>
      </c>
      <c r="D141" s="61" t="s">
        <v>44</v>
      </c>
      <c r="E141" s="48" t="s">
        <v>187</v>
      </c>
      <c r="F141" s="37"/>
      <c r="G141" s="27">
        <f>G142</f>
        <v>8.4</v>
      </c>
      <c r="H141" s="27">
        <f t="shared" si="31"/>
        <v>0</v>
      </c>
      <c r="I141" s="27">
        <f t="shared" si="31"/>
        <v>0</v>
      </c>
      <c r="J141" s="7"/>
    </row>
    <row r="142" spans="1:10" ht="47.25" x14ac:dyDescent="0.25">
      <c r="A142" s="15" t="s">
        <v>33</v>
      </c>
      <c r="B142" s="57">
        <v>755</v>
      </c>
      <c r="C142" s="61" t="s">
        <v>52</v>
      </c>
      <c r="D142" s="61" t="s">
        <v>44</v>
      </c>
      <c r="E142" s="48" t="s">
        <v>187</v>
      </c>
      <c r="F142" s="37">
        <v>200</v>
      </c>
      <c r="G142" s="27">
        <f>G143</f>
        <v>8.4</v>
      </c>
      <c r="H142" s="27">
        <f t="shared" si="31"/>
        <v>0</v>
      </c>
      <c r="I142" s="27">
        <f t="shared" si="31"/>
        <v>0</v>
      </c>
    </row>
    <row r="143" spans="1:10" ht="63" x14ac:dyDescent="0.25">
      <c r="A143" s="28" t="s">
        <v>32</v>
      </c>
      <c r="B143" s="57">
        <v>755</v>
      </c>
      <c r="C143" s="63" t="s">
        <v>52</v>
      </c>
      <c r="D143" s="63" t="s">
        <v>44</v>
      </c>
      <c r="E143" s="48" t="s">
        <v>187</v>
      </c>
      <c r="F143" s="41">
        <v>240</v>
      </c>
      <c r="G143" s="32">
        <v>8.4</v>
      </c>
      <c r="H143" s="32">
        <v>0</v>
      </c>
      <c r="I143" s="32">
        <v>0</v>
      </c>
    </row>
    <row r="144" spans="1:10" ht="31.5" x14ac:dyDescent="0.25">
      <c r="A144" s="46" t="s">
        <v>73</v>
      </c>
      <c r="B144" s="57">
        <v>755</v>
      </c>
      <c r="C144" s="59" t="s">
        <v>52</v>
      </c>
      <c r="D144" s="59" t="s">
        <v>44</v>
      </c>
      <c r="E144" s="19" t="s">
        <v>136</v>
      </c>
      <c r="F144" s="64"/>
      <c r="G144" s="65">
        <f>G148</f>
        <v>536.6</v>
      </c>
      <c r="H144" s="65">
        <f t="shared" ref="H144:I144" si="32">H148</f>
        <v>298.89999999999998</v>
      </c>
      <c r="I144" s="65">
        <f t="shared" si="32"/>
        <v>233.50000000000006</v>
      </c>
    </row>
    <row r="145" spans="1:10" ht="161.44999999999999" hidden="1" customHeight="1" x14ac:dyDescent="0.25">
      <c r="A145" s="15" t="s">
        <v>37</v>
      </c>
      <c r="B145" s="57">
        <v>755</v>
      </c>
      <c r="C145" s="61" t="s">
        <v>52</v>
      </c>
      <c r="D145" s="61" t="s">
        <v>44</v>
      </c>
      <c r="E145" s="24" t="s">
        <v>112</v>
      </c>
      <c r="F145" s="37"/>
      <c r="G145" s="27"/>
      <c r="H145" s="27"/>
      <c r="I145" s="27"/>
    </row>
    <row r="146" spans="1:10" ht="78.75" hidden="1" x14ac:dyDescent="0.25">
      <c r="A146" s="15" t="s">
        <v>33</v>
      </c>
      <c r="B146" s="57">
        <v>755</v>
      </c>
      <c r="C146" s="61" t="s">
        <v>52</v>
      </c>
      <c r="D146" s="61" t="s">
        <v>44</v>
      </c>
      <c r="E146" s="24" t="s">
        <v>113</v>
      </c>
      <c r="F146" s="37">
        <v>200</v>
      </c>
      <c r="G146" s="27"/>
      <c r="H146" s="27"/>
      <c r="I146" s="27"/>
    </row>
    <row r="147" spans="1:10" ht="78.75" hidden="1" x14ac:dyDescent="0.25">
      <c r="A147" s="15" t="s">
        <v>32</v>
      </c>
      <c r="B147" s="57">
        <v>755</v>
      </c>
      <c r="C147" s="61" t="s">
        <v>52</v>
      </c>
      <c r="D147" s="61" t="s">
        <v>44</v>
      </c>
      <c r="E147" s="24" t="s">
        <v>114</v>
      </c>
      <c r="F147" s="37">
        <v>240</v>
      </c>
      <c r="G147" s="27"/>
      <c r="H147" s="27"/>
      <c r="I147" s="27"/>
    </row>
    <row r="148" spans="1:10" ht="63" x14ac:dyDescent="0.25">
      <c r="A148" s="15" t="s">
        <v>85</v>
      </c>
      <c r="B148" s="57">
        <v>755</v>
      </c>
      <c r="C148" s="61" t="s">
        <v>52</v>
      </c>
      <c r="D148" s="61" t="s">
        <v>44</v>
      </c>
      <c r="E148" s="48" t="s">
        <v>135</v>
      </c>
      <c r="F148" s="37"/>
      <c r="G148" s="27">
        <f>G149</f>
        <v>536.6</v>
      </c>
      <c r="H148" s="27">
        <f t="shared" ref="H148:I149" si="33">H149</f>
        <v>298.89999999999998</v>
      </c>
      <c r="I148" s="27">
        <f t="shared" si="33"/>
        <v>233.50000000000006</v>
      </c>
      <c r="J148" s="7"/>
    </row>
    <row r="149" spans="1:10" ht="47.25" x14ac:dyDescent="0.25">
      <c r="A149" s="15" t="s">
        <v>33</v>
      </c>
      <c r="B149" s="57">
        <v>755</v>
      </c>
      <c r="C149" s="61" t="s">
        <v>52</v>
      </c>
      <c r="D149" s="61" t="s">
        <v>44</v>
      </c>
      <c r="E149" s="48" t="s">
        <v>135</v>
      </c>
      <c r="F149" s="37">
        <v>200</v>
      </c>
      <c r="G149" s="27">
        <f>G150</f>
        <v>536.6</v>
      </c>
      <c r="H149" s="27">
        <f t="shared" si="33"/>
        <v>298.89999999999998</v>
      </c>
      <c r="I149" s="27">
        <f t="shared" si="33"/>
        <v>233.50000000000006</v>
      </c>
    </row>
    <row r="150" spans="1:10" ht="63" x14ac:dyDescent="0.25">
      <c r="A150" s="28" t="s">
        <v>32</v>
      </c>
      <c r="B150" s="57">
        <v>755</v>
      </c>
      <c r="C150" s="63" t="s">
        <v>52</v>
      </c>
      <c r="D150" s="63" t="s">
        <v>44</v>
      </c>
      <c r="E150" s="48" t="s">
        <v>135</v>
      </c>
      <c r="F150" s="41">
        <v>240</v>
      </c>
      <c r="G150" s="32">
        <f>394.6-10+102+50</f>
        <v>536.6</v>
      </c>
      <c r="H150" s="32">
        <f>394.6-12.8-72.9-10</f>
        <v>298.89999999999998</v>
      </c>
      <c r="I150" s="32">
        <f>394.6-5.4-I176-10</f>
        <v>233.50000000000006</v>
      </c>
    </row>
    <row r="151" spans="1:10" ht="20.45" customHeight="1" x14ac:dyDescent="0.25">
      <c r="A151" s="50" t="s">
        <v>17</v>
      </c>
      <c r="B151" s="51">
        <v>755</v>
      </c>
      <c r="C151" s="55" t="s">
        <v>53</v>
      </c>
      <c r="D151" s="55" t="s">
        <v>42</v>
      </c>
      <c r="E151" s="35"/>
      <c r="F151" s="13"/>
      <c r="G151" s="36">
        <f>G152</f>
        <v>36.1</v>
      </c>
      <c r="H151" s="34"/>
      <c r="I151" s="34"/>
    </row>
    <row r="152" spans="1:10" ht="97.5" customHeight="1" x14ac:dyDescent="0.25">
      <c r="A152" s="69" t="s">
        <v>191</v>
      </c>
      <c r="B152" s="57">
        <v>759</v>
      </c>
      <c r="C152" s="59" t="s">
        <v>53</v>
      </c>
      <c r="D152" s="59" t="s">
        <v>53</v>
      </c>
      <c r="E152" s="19">
        <v>700000000</v>
      </c>
      <c r="F152" s="13"/>
      <c r="G152" s="34">
        <f>G153</f>
        <v>36.1</v>
      </c>
      <c r="H152" s="34"/>
      <c r="I152" s="34"/>
    </row>
    <row r="153" spans="1:10" ht="39" customHeight="1" x14ac:dyDescent="0.25">
      <c r="A153" s="14" t="s">
        <v>192</v>
      </c>
      <c r="B153" s="57">
        <v>759</v>
      </c>
      <c r="C153" s="61" t="s">
        <v>53</v>
      </c>
      <c r="D153" s="61" t="s">
        <v>53</v>
      </c>
      <c r="E153" s="19" t="s">
        <v>193</v>
      </c>
      <c r="F153" s="13"/>
      <c r="G153" s="34">
        <f>G154</f>
        <v>36.1</v>
      </c>
      <c r="H153" s="34"/>
      <c r="I153" s="34"/>
    </row>
    <row r="154" spans="1:10" ht="62.1" customHeight="1" x14ac:dyDescent="0.25">
      <c r="A154" s="14" t="s">
        <v>33</v>
      </c>
      <c r="B154" s="57">
        <v>759</v>
      </c>
      <c r="C154" s="61" t="s">
        <v>53</v>
      </c>
      <c r="D154" s="61" t="s">
        <v>53</v>
      </c>
      <c r="E154" s="19" t="s">
        <v>193</v>
      </c>
      <c r="F154" s="13">
        <v>200</v>
      </c>
      <c r="G154" s="34">
        <f>G155</f>
        <v>36.1</v>
      </c>
      <c r="H154" s="34"/>
      <c r="I154" s="34"/>
    </row>
    <row r="155" spans="1:10" ht="63" x14ac:dyDescent="0.25">
      <c r="A155" s="40" t="s">
        <v>32</v>
      </c>
      <c r="B155" s="57">
        <v>759</v>
      </c>
      <c r="C155" s="63" t="s">
        <v>53</v>
      </c>
      <c r="D155" s="63" t="s">
        <v>53</v>
      </c>
      <c r="E155" s="19" t="s">
        <v>193</v>
      </c>
      <c r="F155" s="13">
        <v>240</v>
      </c>
      <c r="G155" s="34">
        <v>36.1</v>
      </c>
      <c r="H155" s="34"/>
      <c r="I155" s="34"/>
    </row>
    <row r="156" spans="1:10" x14ac:dyDescent="0.25">
      <c r="A156" s="16"/>
      <c r="B156" s="57"/>
      <c r="C156" s="67"/>
      <c r="D156" s="67"/>
      <c r="E156" s="35"/>
      <c r="F156" s="13"/>
      <c r="G156" s="34"/>
      <c r="H156" s="34"/>
      <c r="I156" s="34"/>
    </row>
    <row r="157" spans="1:10" ht="18" customHeight="1" x14ac:dyDescent="0.25">
      <c r="A157" s="8" t="s">
        <v>38</v>
      </c>
      <c r="B157" s="51">
        <v>755</v>
      </c>
      <c r="C157" s="55" t="s">
        <v>39</v>
      </c>
      <c r="D157" s="55" t="s">
        <v>42</v>
      </c>
      <c r="E157" s="35"/>
      <c r="F157" s="13"/>
      <c r="G157" s="36">
        <f>G158</f>
        <v>30</v>
      </c>
      <c r="H157" s="36">
        <f t="shared" ref="H157:I161" si="34">H158</f>
        <v>30</v>
      </c>
      <c r="I157" s="36">
        <f t="shared" si="34"/>
        <v>30</v>
      </c>
    </row>
    <row r="158" spans="1:10" ht="18.95" customHeight="1" x14ac:dyDescent="0.25">
      <c r="A158" s="8" t="s">
        <v>40</v>
      </c>
      <c r="B158" s="51">
        <v>755</v>
      </c>
      <c r="C158" s="55" t="s">
        <v>39</v>
      </c>
      <c r="D158" s="55" t="s">
        <v>41</v>
      </c>
      <c r="E158" s="35"/>
      <c r="F158" s="13"/>
      <c r="G158" s="36">
        <f>G159</f>
        <v>30</v>
      </c>
      <c r="H158" s="36">
        <f t="shared" si="34"/>
        <v>30</v>
      </c>
      <c r="I158" s="36">
        <f t="shared" si="34"/>
        <v>30</v>
      </c>
    </row>
    <row r="159" spans="1:10" ht="34.5" customHeight="1" x14ac:dyDescent="0.25">
      <c r="A159" s="69" t="s">
        <v>142</v>
      </c>
      <c r="B159" s="58">
        <v>755</v>
      </c>
      <c r="C159" s="59" t="s">
        <v>39</v>
      </c>
      <c r="D159" s="59" t="s">
        <v>41</v>
      </c>
      <c r="E159" s="19" t="s">
        <v>140</v>
      </c>
      <c r="F159" s="39"/>
      <c r="G159" s="22">
        <f>G160</f>
        <v>30</v>
      </c>
      <c r="H159" s="22">
        <f t="shared" si="34"/>
        <v>30</v>
      </c>
      <c r="I159" s="22">
        <f t="shared" si="34"/>
        <v>30</v>
      </c>
    </row>
    <row r="160" spans="1:10" x14ac:dyDescent="0.25">
      <c r="A160" s="14" t="s">
        <v>141</v>
      </c>
      <c r="B160" s="58">
        <v>755</v>
      </c>
      <c r="C160" s="61" t="s">
        <v>39</v>
      </c>
      <c r="D160" s="61" t="s">
        <v>41</v>
      </c>
      <c r="E160" s="29" t="s">
        <v>139</v>
      </c>
      <c r="F160" s="37"/>
      <c r="G160" s="27">
        <f>G161</f>
        <v>30</v>
      </c>
      <c r="H160" s="27">
        <f t="shared" si="34"/>
        <v>30</v>
      </c>
      <c r="I160" s="27">
        <f t="shared" si="34"/>
        <v>30</v>
      </c>
    </row>
    <row r="161" spans="1:9" ht="47.25" x14ac:dyDescent="0.25">
      <c r="A161" s="15" t="s">
        <v>33</v>
      </c>
      <c r="B161" s="58">
        <v>755</v>
      </c>
      <c r="C161" s="61" t="s">
        <v>39</v>
      </c>
      <c r="D161" s="61" t="s">
        <v>41</v>
      </c>
      <c r="E161" s="29" t="s">
        <v>139</v>
      </c>
      <c r="F161" s="43" t="s">
        <v>138</v>
      </c>
      <c r="G161" s="26">
        <f>G162</f>
        <v>30</v>
      </c>
      <c r="H161" s="26">
        <f t="shared" si="34"/>
        <v>30</v>
      </c>
      <c r="I161" s="26">
        <f t="shared" si="34"/>
        <v>30</v>
      </c>
    </row>
    <row r="162" spans="1:9" ht="63.95" customHeight="1" x14ac:dyDescent="0.25">
      <c r="A162" s="28" t="s">
        <v>32</v>
      </c>
      <c r="B162" s="58">
        <v>755</v>
      </c>
      <c r="C162" s="63" t="s">
        <v>39</v>
      </c>
      <c r="D162" s="63" t="s">
        <v>41</v>
      </c>
      <c r="E162" s="29" t="s">
        <v>139</v>
      </c>
      <c r="F162" s="44" t="s">
        <v>137</v>
      </c>
      <c r="G162" s="31">
        <v>30</v>
      </c>
      <c r="H162" s="31">
        <v>30</v>
      </c>
      <c r="I162" s="31">
        <v>30</v>
      </c>
    </row>
    <row r="163" spans="1:9" ht="20.25" hidden="1" customHeight="1" x14ac:dyDescent="0.25">
      <c r="A163" s="50" t="s">
        <v>19</v>
      </c>
      <c r="B163" s="51">
        <v>300</v>
      </c>
      <c r="C163" s="55" t="s">
        <v>49</v>
      </c>
      <c r="D163" s="55" t="s">
        <v>42</v>
      </c>
      <c r="E163" s="35"/>
      <c r="F163" s="49"/>
      <c r="G163" s="42"/>
      <c r="H163" s="42"/>
      <c r="I163" s="42"/>
    </row>
    <row r="164" spans="1:9" ht="20.45" hidden="1" customHeight="1" x14ac:dyDescent="0.25">
      <c r="A164" s="50" t="s">
        <v>30</v>
      </c>
      <c r="B164" s="51">
        <v>300</v>
      </c>
      <c r="C164" s="55" t="s">
        <v>49</v>
      </c>
      <c r="D164" s="55" t="s">
        <v>41</v>
      </c>
      <c r="E164" s="35"/>
      <c r="F164" s="17"/>
      <c r="G164" s="33"/>
      <c r="H164" s="33"/>
      <c r="I164" s="33"/>
    </row>
    <row r="165" spans="1:9" ht="47.25" hidden="1" x14ac:dyDescent="0.25">
      <c r="A165" s="46" t="s">
        <v>31</v>
      </c>
      <c r="B165" s="58">
        <v>300</v>
      </c>
      <c r="C165" s="59" t="s">
        <v>49</v>
      </c>
      <c r="D165" s="59" t="s">
        <v>41</v>
      </c>
      <c r="E165" s="19" t="s">
        <v>86</v>
      </c>
      <c r="F165" s="20"/>
      <c r="G165" s="21"/>
      <c r="H165" s="21"/>
      <c r="I165" s="21"/>
    </row>
    <row r="166" spans="1:9" ht="56.45" hidden="1" customHeight="1" x14ac:dyDescent="0.25">
      <c r="A166" s="15" t="s">
        <v>74</v>
      </c>
      <c r="B166" s="60"/>
      <c r="C166" s="61"/>
      <c r="D166" s="61"/>
      <c r="E166" s="24" t="s">
        <v>115</v>
      </c>
      <c r="F166" s="25"/>
      <c r="G166" s="26"/>
      <c r="H166" s="26"/>
      <c r="I166" s="26"/>
    </row>
    <row r="167" spans="1:9" ht="78.75" hidden="1" x14ac:dyDescent="0.25">
      <c r="A167" s="15" t="s">
        <v>20</v>
      </c>
      <c r="B167" s="60">
        <v>300</v>
      </c>
      <c r="C167" s="61" t="s">
        <v>49</v>
      </c>
      <c r="D167" s="61" t="s">
        <v>41</v>
      </c>
      <c r="E167" s="24" t="s">
        <v>116</v>
      </c>
      <c r="F167" s="25">
        <v>300</v>
      </c>
      <c r="G167" s="26"/>
      <c r="H167" s="26"/>
      <c r="I167" s="26"/>
    </row>
    <row r="168" spans="1:9" ht="78.75" hidden="1" x14ac:dyDescent="0.25">
      <c r="A168" s="28" t="s">
        <v>21</v>
      </c>
      <c r="B168" s="62">
        <v>300</v>
      </c>
      <c r="C168" s="63" t="s">
        <v>49</v>
      </c>
      <c r="D168" s="63" t="s">
        <v>41</v>
      </c>
      <c r="E168" s="29" t="s">
        <v>117</v>
      </c>
      <c r="F168" s="30">
        <v>320</v>
      </c>
      <c r="G168" s="31"/>
      <c r="H168" s="31"/>
      <c r="I168" s="31"/>
    </row>
    <row r="169" spans="1:9" hidden="1" x14ac:dyDescent="0.25">
      <c r="A169" s="10"/>
      <c r="B169" s="57"/>
      <c r="C169" s="67"/>
      <c r="D169" s="67"/>
      <c r="E169" s="35"/>
      <c r="F169" s="17"/>
      <c r="G169" s="33"/>
      <c r="H169" s="33"/>
      <c r="I169" s="33"/>
    </row>
    <row r="170" spans="1:9" ht="17.45" customHeight="1" x14ac:dyDescent="0.25">
      <c r="A170" s="50" t="s">
        <v>22</v>
      </c>
      <c r="B170" s="106">
        <v>755</v>
      </c>
      <c r="C170" s="55" t="s">
        <v>47</v>
      </c>
      <c r="D170" s="55" t="s">
        <v>42</v>
      </c>
      <c r="E170" s="35"/>
      <c r="F170" s="49"/>
      <c r="G170" s="36">
        <f>G171</f>
        <v>90</v>
      </c>
      <c r="H170" s="36">
        <f t="shared" ref="H170:I174" si="35">H171</f>
        <v>0</v>
      </c>
      <c r="I170" s="36">
        <f t="shared" si="35"/>
        <v>0</v>
      </c>
    </row>
    <row r="171" spans="1:9" ht="17.100000000000001" customHeight="1" x14ac:dyDescent="0.25">
      <c r="A171" s="50" t="s">
        <v>178</v>
      </c>
      <c r="B171" s="106">
        <v>755</v>
      </c>
      <c r="C171" s="55" t="s">
        <v>47</v>
      </c>
      <c r="D171" s="55" t="s">
        <v>41</v>
      </c>
      <c r="E171" s="35"/>
      <c r="F171" s="17"/>
      <c r="G171" s="36">
        <f>G172</f>
        <v>90</v>
      </c>
      <c r="H171" s="36">
        <f t="shared" si="35"/>
        <v>0</v>
      </c>
      <c r="I171" s="36">
        <f t="shared" si="35"/>
        <v>0</v>
      </c>
    </row>
    <row r="172" spans="1:9" ht="31.5" x14ac:dyDescent="0.25">
      <c r="A172" s="46" t="s">
        <v>75</v>
      </c>
      <c r="B172" s="58">
        <v>755</v>
      </c>
      <c r="C172" s="59" t="s">
        <v>47</v>
      </c>
      <c r="D172" s="59" t="s">
        <v>41</v>
      </c>
      <c r="E172" s="19" t="s">
        <v>179</v>
      </c>
      <c r="F172" s="39"/>
      <c r="G172" s="22">
        <f>G173</f>
        <v>90</v>
      </c>
      <c r="H172" s="22">
        <f t="shared" si="35"/>
        <v>0</v>
      </c>
      <c r="I172" s="22">
        <f t="shared" si="35"/>
        <v>0</v>
      </c>
    </row>
    <row r="173" spans="1:9" ht="47.25" x14ac:dyDescent="0.25">
      <c r="A173" s="103" t="s">
        <v>180</v>
      </c>
      <c r="B173" s="58">
        <v>755</v>
      </c>
      <c r="C173" s="59" t="s">
        <v>47</v>
      </c>
      <c r="D173" s="59" t="s">
        <v>41</v>
      </c>
      <c r="E173" s="24" t="s">
        <v>182</v>
      </c>
      <c r="F173" s="37"/>
      <c r="G173" s="27">
        <f>G174</f>
        <v>90</v>
      </c>
      <c r="H173" s="27">
        <f t="shared" si="35"/>
        <v>0</v>
      </c>
      <c r="I173" s="27">
        <f t="shared" si="35"/>
        <v>0</v>
      </c>
    </row>
    <row r="174" spans="1:9" ht="47.25" x14ac:dyDescent="0.25">
      <c r="A174" s="104" t="s">
        <v>156</v>
      </c>
      <c r="B174" s="58">
        <v>755</v>
      </c>
      <c r="C174" s="59" t="s">
        <v>47</v>
      </c>
      <c r="D174" s="59" t="s">
        <v>41</v>
      </c>
      <c r="E174" s="24" t="s">
        <v>182</v>
      </c>
      <c r="F174" s="37">
        <v>200</v>
      </c>
      <c r="G174" s="26">
        <f>G175</f>
        <v>90</v>
      </c>
      <c r="H174" s="26">
        <f t="shared" si="35"/>
        <v>0</v>
      </c>
      <c r="I174" s="26">
        <f t="shared" si="35"/>
        <v>0</v>
      </c>
    </row>
    <row r="175" spans="1:9" ht="63.95" customHeight="1" x14ac:dyDescent="0.25">
      <c r="A175" s="105" t="s">
        <v>181</v>
      </c>
      <c r="B175" s="58">
        <v>755</v>
      </c>
      <c r="C175" s="59" t="s">
        <v>47</v>
      </c>
      <c r="D175" s="59" t="s">
        <v>41</v>
      </c>
      <c r="E175" s="24" t="s">
        <v>182</v>
      </c>
      <c r="F175" s="41">
        <v>240</v>
      </c>
      <c r="G175" s="31">
        <v>90</v>
      </c>
      <c r="H175" s="31">
        <v>0</v>
      </c>
      <c r="I175" s="31">
        <v>0</v>
      </c>
    </row>
    <row r="176" spans="1:9" x14ac:dyDescent="0.25">
      <c r="A176" s="16" t="s">
        <v>143</v>
      </c>
      <c r="B176" s="57"/>
      <c r="C176" s="67"/>
      <c r="D176" s="67"/>
      <c r="E176" s="35"/>
      <c r="F176" s="70"/>
      <c r="G176" s="33"/>
      <c r="H176" s="33">
        <v>72.900000000000006</v>
      </c>
      <c r="I176" s="33">
        <v>145.69999999999999</v>
      </c>
    </row>
    <row r="177" spans="1:9" ht="24.95" customHeight="1" x14ac:dyDescent="0.25">
      <c r="A177" s="120" t="s">
        <v>55</v>
      </c>
      <c r="B177" s="120"/>
      <c r="C177" s="120"/>
      <c r="D177" s="120"/>
      <c r="E177" s="120"/>
      <c r="F177" s="120"/>
      <c r="G177" s="45">
        <f>G19</f>
        <v>6011.8</v>
      </c>
      <c r="H177" s="45">
        <f>H19+H176</f>
        <v>3115.6</v>
      </c>
      <c r="I177" s="45">
        <f>I19+I176</f>
        <v>3128.1</v>
      </c>
    </row>
    <row r="178" spans="1:9" x14ac:dyDescent="0.25">
      <c r="A178" s="71"/>
      <c r="B178" s="23"/>
      <c r="C178" s="72"/>
      <c r="D178" s="23"/>
      <c r="E178" s="23"/>
      <c r="F178" s="23"/>
      <c r="G178" s="23"/>
      <c r="H178" s="23"/>
      <c r="I178" s="23"/>
    </row>
    <row r="179" spans="1:9" x14ac:dyDescent="0.25">
      <c r="A179" s="23"/>
      <c r="B179" s="23"/>
      <c r="C179" s="72"/>
      <c r="D179" s="23"/>
      <c r="E179" s="23"/>
      <c r="F179" s="23"/>
      <c r="G179" s="23"/>
      <c r="H179" s="23"/>
      <c r="I179" s="38"/>
    </row>
    <row r="180" spans="1:9" x14ac:dyDescent="0.25">
      <c r="A180" s="23"/>
      <c r="B180" s="23"/>
      <c r="C180" s="72"/>
      <c r="D180" s="23"/>
      <c r="E180" s="23"/>
      <c r="F180" s="23"/>
      <c r="G180" s="23"/>
      <c r="H180" s="23"/>
      <c r="I180" s="38"/>
    </row>
    <row r="181" spans="1:9" x14ac:dyDescent="0.25">
      <c r="A181" s="73"/>
      <c r="B181" s="23"/>
      <c r="C181" s="72"/>
      <c r="D181" s="23"/>
      <c r="E181" s="23"/>
      <c r="F181" s="23"/>
      <c r="G181" s="23"/>
      <c r="H181" s="23"/>
      <c r="I181" s="23"/>
    </row>
    <row r="182" spans="1:9" x14ac:dyDescent="0.25">
      <c r="A182" s="23"/>
      <c r="B182" s="23"/>
      <c r="C182" s="72"/>
      <c r="D182" s="23"/>
      <c r="E182" s="23"/>
      <c r="F182" s="23"/>
      <c r="G182" s="23"/>
      <c r="H182" s="23"/>
      <c r="I182" s="38"/>
    </row>
    <row r="183" spans="1:9" x14ac:dyDescent="0.25">
      <c r="A183" s="23"/>
      <c r="B183" s="23"/>
      <c r="C183" s="72"/>
      <c r="D183" s="23"/>
      <c r="E183" s="23"/>
      <c r="F183" s="23"/>
      <c r="G183" s="23"/>
      <c r="H183" s="23"/>
      <c r="I183" s="23"/>
    </row>
    <row r="184" spans="1:9" x14ac:dyDescent="0.25">
      <c r="A184" s="23"/>
      <c r="B184" s="23"/>
      <c r="C184" s="72"/>
      <c r="D184" s="23"/>
      <c r="E184" s="23"/>
      <c r="F184" s="23"/>
      <c r="G184" s="23"/>
      <c r="H184" s="23"/>
      <c r="I184" s="23"/>
    </row>
    <row r="185" spans="1:9" x14ac:dyDescent="0.25">
      <c r="A185" s="23"/>
      <c r="B185" s="23"/>
      <c r="C185" s="72"/>
      <c r="D185" s="23"/>
      <c r="E185" s="23"/>
      <c r="F185" s="74"/>
      <c r="G185" s="74"/>
      <c r="H185" s="74"/>
      <c r="I185" s="23"/>
    </row>
    <row r="186" spans="1:9" x14ac:dyDescent="0.25">
      <c r="A186" s="23"/>
      <c r="B186" s="23"/>
      <c r="C186" s="72"/>
      <c r="D186" s="23"/>
      <c r="E186" s="23"/>
      <c r="F186" s="23"/>
      <c r="G186" s="23"/>
      <c r="H186" s="23"/>
      <c r="I186" s="23"/>
    </row>
    <row r="187" spans="1:9" x14ac:dyDescent="0.25">
      <c r="A187" s="23"/>
      <c r="B187" s="23"/>
      <c r="C187" s="72"/>
      <c r="D187" s="23"/>
      <c r="E187" s="23"/>
      <c r="F187" s="23"/>
      <c r="G187" s="23"/>
      <c r="H187" s="23"/>
      <c r="I187" s="23"/>
    </row>
    <row r="188" spans="1:9" x14ac:dyDescent="0.25">
      <c r="A188" s="23"/>
      <c r="B188" s="23"/>
      <c r="C188" s="72"/>
      <c r="D188" s="23"/>
      <c r="E188" s="23"/>
      <c r="F188" s="23"/>
      <c r="G188" s="23"/>
      <c r="H188" s="23"/>
      <c r="I188" s="23"/>
    </row>
    <row r="189" spans="1:9" x14ac:dyDescent="0.25">
      <c r="A189" s="23"/>
      <c r="B189" s="23"/>
      <c r="C189" s="72"/>
      <c r="D189" s="23"/>
      <c r="E189" s="23"/>
      <c r="F189" s="23"/>
      <c r="G189" s="23"/>
      <c r="H189" s="23"/>
      <c r="I189" s="23"/>
    </row>
    <row r="190" spans="1:9" x14ac:dyDescent="0.25">
      <c r="A190" s="23"/>
      <c r="B190" s="23"/>
      <c r="C190" s="72"/>
      <c r="D190" s="23"/>
      <c r="E190" s="23"/>
      <c r="F190" s="23"/>
      <c r="G190" s="23"/>
      <c r="H190" s="23"/>
      <c r="I190" s="23"/>
    </row>
    <row r="191" spans="1:9" x14ac:dyDescent="0.25">
      <c r="A191" s="23"/>
      <c r="B191" s="23"/>
      <c r="C191" s="72"/>
      <c r="D191" s="23"/>
      <c r="E191" s="23"/>
      <c r="F191" s="23"/>
      <c r="G191" s="23"/>
      <c r="H191" s="23"/>
      <c r="I191" s="23"/>
    </row>
    <row r="192" spans="1:9" x14ac:dyDescent="0.25">
      <c r="A192" s="23"/>
      <c r="B192" s="23"/>
      <c r="C192" s="72"/>
      <c r="D192" s="23"/>
      <c r="E192" s="23"/>
      <c r="F192" s="23"/>
      <c r="G192" s="23"/>
      <c r="H192" s="23"/>
      <c r="I192" s="23"/>
    </row>
    <row r="193" spans="1:9" x14ac:dyDescent="0.25">
      <c r="A193" s="23"/>
      <c r="B193" s="23"/>
      <c r="C193" s="72"/>
      <c r="D193" s="23"/>
      <c r="E193" s="23"/>
      <c r="F193" s="23"/>
      <c r="G193" s="23"/>
      <c r="H193" s="23"/>
      <c r="I193" s="23"/>
    </row>
    <row r="194" spans="1:9" x14ac:dyDescent="0.25">
      <c r="A194" s="23"/>
      <c r="B194" s="23"/>
      <c r="C194" s="72"/>
      <c r="D194" s="23"/>
      <c r="E194" s="23"/>
      <c r="F194" s="23"/>
      <c r="G194" s="23"/>
      <c r="H194" s="23"/>
      <c r="I194" s="23"/>
    </row>
    <row r="195" spans="1:9" x14ac:dyDescent="0.25">
      <c r="A195" s="23"/>
      <c r="B195" s="23"/>
      <c r="C195" s="72"/>
      <c r="D195" s="23"/>
      <c r="E195" s="23"/>
      <c r="F195" s="23"/>
      <c r="G195" s="23"/>
      <c r="H195" s="23"/>
      <c r="I195" s="23"/>
    </row>
    <row r="196" spans="1:9" x14ac:dyDescent="0.25">
      <c r="A196" s="23"/>
      <c r="B196" s="23"/>
      <c r="C196" s="72"/>
      <c r="D196" s="23"/>
      <c r="E196" s="23"/>
      <c r="F196" s="23"/>
      <c r="G196" s="23"/>
      <c r="H196" s="23"/>
      <c r="I196" s="23"/>
    </row>
    <row r="197" spans="1:9" x14ac:dyDescent="0.25">
      <c r="A197" s="23"/>
      <c r="B197" s="23"/>
      <c r="C197" s="72"/>
      <c r="D197" s="23"/>
      <c r="E197" s="23"/>
      <c r="F197" s="23"/>
      <c r="G197" s="23"/>
      <c r="H197" s="23"/>
      <c r="I197" s="23"/>
    </row>
    <row r="198" spans="1:9" x14ac:dyDescent="0.25">
      <c r="A198" s="23"/>
      <c r="B198" s="23"/>
      <c r="C198" s="72"/>
      <c r="D198" s="23"/>
      <c r="E198" s="23"/>
      <c r="F198" s="23"/>
      <c r="G198" s="23"/>
      <c r="H198" s="23"/>
      <c r="I198" s="23"/>
    </row>
    <row r="199" spans="1:9" x14ac:dyDescent="0.25">
      <c r="A199" s="23"/>
      <c r="B199" s="23"/>
      <c r="C199" s="72"/>
      <c r="D199" s="23"/>
      <c r="E199" s="23"/>
      <c r="F199" s="23"/>
      <c r="G199" s="23"/>
      <c r="H199" s="23"/>
      <c r="I199" s="23"/>
    </row>
    <row r="200" spans="1:9" x14ac:dyDescent="0.25">
      <c r="A200" s="23"/>
      <c r="B200" s="23"/>
      <c r="C200" s="72"/>
      <c r="D200" s="23"/>
      <c r="E200" s="23"/>
      <c r="F200" s="23"/>
      <c r="G200" s="23"/>
      <c r="H200" s="23"/>
      <c r="I200" s="23"/>
    </row>
    <row r="201" spans="1:9" x14ac:dyDescent="0.25">
      <c r="A201" s="23"/>
      <c r="B201" s="23"/>
      <c r="C201" s="72"/>
      <c r="D201" s="23"/>
      <c r="E201" s="23"/>
      <c r="F201" s="23"/>
      <c r="G201" s="23"/>
      <c r="H201" s="23"/>
      <c r="I201" s="23"/>
    </row>
    <row r="202" spans="1:9" x14ac:dyDescent="0.25">
      <c r="A202" s="23"/>
      <c r="B202" s="23"/>
      <c r="C202" s="72"/>
      <c r="D202" s="23"/>
      <c r="E202" s="23"/>
      <c r="F202" s="23"/>
      <c r="G202" s="23"/>
      <c r="H202" s="23"/>
      <c r="I202" s="23"/>
    </row>
    <row r="203" spans="1:9" x14ac:dyDescent="0.25">
      <c r="A203" s="23"/>
      <c r="B203" s="23"/>
      <c r="C203" s="72"/>
      <c r="D203" s="23"/>
      <c r="E203" s="23"/>
      <c r="F203" s="23"/>
      <c r="G203" s="23"/>
      <c r="H203" s="23"/>
      <c r="I203" s="23"/>
    </row>
    <row r="204" spans="1:9" x14ac:dyDescent="0.25">
      <c r="A204" s="23"/>
      <c r="B204" s="23"/>
      <c r="C204" s="72"/>
      <c r="D204" s="23"/>
      <c r="E204" s="23"/>
      <c r="F204" s="23"/>
      <c r="G204" s="23"/>
      <c r="H204" s="23"/>
      <c r="I204" s="23"/>
    </row>
    <row r="205" spans="1:9" x14ac:dyDescent="0.25">
      <c r="A205" s="23"/>
      <c r="B205" s="23"/>
      <c r="C205" s="72"/>
      <c r="D205" s="23"/>
      <c r="E205" s="23"/>
      <c r="F205" s="23"/>
      <c r="G205" s="23"/>
      <c r="H205" s="23"/>
      <c r="I205" s="23"/>
    </row>
    <row r="206" spans="1:9" x14ac:dyDescent="0.25">
      <c r="A206" s="23"/>
      <c r="B206" s="23"/>
      <c r="C206" s="72"/>
      <c r="D206" s="23"/>
      <c r="E206" s="23"/>
      <c r="F206" s="23"/>
      <c r="G206" s="23"/>
      <c r="H206" s="23"/>
      <c r="I206" s="23"/>
    </row>
    <row r="207" spans="1:9" x14ac:dyDescent="0.25">
      <c r="A207" s="23"/>
      <c r="B207" s="23"/>
      <c r="C207" s="72"/>
      <c r="D207" s="23"/>
      <c r="E207" s="23"/>
      <c r="F207" s="23"/>
      <c r="G207" s="23"/>
      <c r="H207" s="23"/>
      <c r="I207" s="23"/>
    </row>
    <row r="208" spans="1:9" x14ac:dyDescent="0.25">
      <c r="A208" s="23"/>
      <c r="B208" s="23"/>
      <c r="C208" s="72"/>
      <c r="D208" s="23"/>
      <c r="E208" s="23"/>
      <c r="F208" s="23"/>
      <c r="G208" s="23"/>
      <c r="H208" s="23"/>
      <c r="I208" s="23"/>
    </row>
    <row r="209" spans="1:9" x14ac:dyDescent="0.25">
      <c r="A209" s="23"/>
      <c r="B209" s="23"/>
      <c r="C209" s="72"/>
      <c r="D209" s="23"/>
      <c r="E209" s="23"/>
      <c r="F209" s="23"/>
      <c r="G209" s="23"/>
      <c r="H209" s="23"/>
      <c r="I209" s="23"/>
    </row>
    <row r="210" spans="1:9" x14ac:dyDescent="0.25">
      <c r="A210" s="23"/>
      <c r="B210" s="23"/>
      <c r="C210" s="72"/>
      <c r="D210" s="23"/>
      <c r="E210" s="23"/>
      <c r="F210" s="23"/>
      <c r="G210" s="23"/>
      <c r="H210" s="23"/>
      <c r="I210" s="23"/>
    </row>
  </sheetData>
  <mergeCells count="21">
    <mergeCell ref="E7:I7"/>
    <mergeCell ref="E3:I3"/>
    <mergeCell ref="G9:I9"/>
    <mergeCell ref="E10:I10"/>
    <mergeCell ref="E11:I11"/>
    <mergeCell ref="G2:I2"/>
    <mergeCell ref="E4:I4"/>
    <mergeCell ref="E5:I5"/>
    <mergeCell ref="E6:I6"/>
    <mergeCell ref="A177:F177"/>
    <mergeCell ref="A16:I16"/>
    <mergeCell ref="A17:A18"/>
    <mergeCell ref="B17:B18"/>
    <mergeCell ref="C17:C18"/>
    <mergeCell ref="D17:D18"/>
    <mergeCell ref="E17:E18"/>
    <mergeCell ref="G17:I17"/>
    <mergeCell ref="F17:F18"/>
    <mergeCell ref="E12:I12"/>
    <mergeCell ref="E13:I13"/>
    <mergeCell ref="E14:I14"/>
  </mergeCells>
  <pageMargins left="0.59055118110236227" right="0.19685039370078741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4</vt:lpstr>
      <vt:lpstr>'Приложение № 4'!Заголовки_для_печати</vt:lpstr>
      <vt:lpstr>'Приложение № 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2021-11-15T07:30:12Z</dcterms:modified>
</cp:coreProperties>
</file>