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зовка\Передача исполнения бюджета\Бюджет 2021\ОТЧЕТ об исполнении бюджета за 2021 год НИЗОВСКОЕ\Исполнение НОВОЕ ПРОЕКТ Низовское 2021\"/>
    </mc:Choice>
  </mc:AlternateContent>
  <bookViews>
    <workbookView xWindow="480" yWindow="285" windowWidth="19320" windowHeight="7170"/>
  </bookViews>
  <sheets>
    <sheet name="дох. за 2020" sheetId="1" r:id="rId1"/>
  </sheets>
  <externalReferences>
    <externalReference r:id="rId2"/>
  </externalReferences>
  <definedNames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FinishMounth">'[1]Параметры отчета'!$C$11</definedName>
    <definedName name="FinishYear" localSheetId="0">#REF!</definedName>
    <definedName name="FinishYear">#REF!</definedName>
    <definedName name="StartMounth">'[1]Параметры отчета'!$C$10</definedName>
    <definedName name="StartYear" localSheetId="0">#REF!</definedName>
    <definedName name="StartYear">#REF!</definedName>
    <definedName name="апрель" localSheetId="0">#REF!</definedName>
    <definedName name="апрель">#REF!</definedName>
    <definedName name="декабрь" localSheetId="0">#REF!</definedName>
    <definedName name="декабрь">#REF!</definedName>
    <definedName name="_xlnm.Print_Titles" localSheetId="0">'дох. за 2020'!$9:$10</definedName>
    <definedName name="июль" localSheetId="0">#REF!</definedName>
    <definedName name="июль">#REF!</definedName>
    <definedName name="июнь" localSheetId="0">#REF!</definedName>
    <definedName name="июнь">#REF!</definedName>
    <definedName name="майчик" localSheetId="0">#REF!</definedName>
    <definedName name="майчик">#REF!</definedName>
    <definedName name="март" localSheetId="0">#REF!</definedName>
    <definedName name="март">#REF!</definedName>
    <definedName name="начдата" localSheetId="0">#REF!</definedName>
    <definedName name="начдата">#REF!</definedName>
    <definedName name="ноябрь" localSheetId="0">#REF!</definedName>
    <definedName name="ноябрь">#REF!</definedName>
    <definedName name="_xlnm.Print_Area" localSheetId="0">'дох. за 2020'!$A$7:$F$45</definedName>
    <definedName name="октябрик" localSheetId="0">#REF!</definedName>
    <definedName name="октябрик">#REF!</definedName>
    <definedName name="октябрь" localSheetId="0">#REF!</definedName>
    <definedName name="октябрь">#REF!</definedName>
    <definedName name="сентябрь" localSheetId="0">#REF!</definedName>
    <definedName name="сентябрь">#REF!</definedName>
    <definedName name="формат" localSheetId="0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F32" i="1" l="1"/>
  <c r="F18" i="1"/>
  <c r="F25" i="1" l="1"/>
  <c r="F23" i="1" l="1"/>
  <c r="F21" i="1" l="1"/>
  <c r="E23" i="1"/>
  <c r="E21" i="1" s="1"/>
  <c r="D23" i="1"/>
  <c r="D21" i="1" s="1"/>
  <c r="C23" i="1"/>
  <c r="C21" i="1" s="1"/>
  <c r="F13" i="1"/>
  <c r="F15" i="1"/>
  <c r="F28" i="1"/>
  <c r="F40" i="1"/>
  <c r="E40" i="1"/>
  <c r="D40" i="1"/>
  <c r="C40" i="1"/>
  <c r="F36" i="1"/>
  <c r="E36" i="1"/>
  <c r="D36" i="1"/>
  <c r="C36" i="1"/>
  <c r="E34" i="1"/>
  <c r="D34" i="1"/>
  <c r="C34" i="1"/>
  <c r="C32" i="1"/>
  <c r="E28" i="1"/>
  <c r="D28" i="1"/>
  <c r="C28" i="1"/>
  <c r="E15" i="1"/>
  <c r="D15" i="1"/>
  <c r="C15" i="1"/>
  <c r="E13" i="1"/>
  <c r="D13" i="1"/>
  <c r="C13" i="1"/>
  <c r="F12" i="1" l="1"/>
  <c r="D12" i="1"/>
  <c r="C12" i="1"/>
  <c r="E12" i="1"/>
  <c r="C31" i="1"/>
  <c r="C30" i="1" s="1"/>
  <c r="E31" i="1"/>
  <c r="E30" i="1" s="1"/>
  <c r="D31" i="1"/>
  <c r="D30" i="1" s="1"/>
  <c r="F34" i="1"/>
  <c r="F31" i="1" l="1"/>
  <c r="F30" i="1" s="1"/>
  <c r="F45" i="1" s="1"/>
  <c r="D45" i="1"/>
  <c r="E45" i="1"/>
  <c r="C45" i="1"/>
</calcChain>
</file>

<file path=xl/sharedStrings.xml><?xml version="1.0" encoding="utf-8"?>
<sst xmlns="http://schemas.openxmlformats.org/spreadsheetml/2006/main" count="84" uniqueCount="84">
  <si>
    <t>Наименование доходов</t>
  </si>
  <si>
    <t>Код  классификации доходов бюджетов Российской Федерации</t>
  </si>
  <si>
    <t>План на 31.12.2014г., тыс.руб.</t>
  </si>
  <si>
    <t>скрыть</t>
  </si>
  <si>
    <t>утвержд.</t>
  </si>
  <si>
    <t>уточнен.</t>
  </si>
  <si>
    <t>ЛБО</t>
  </si>
  <si>
    <t>2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</si>
  <si>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</si>
  <si>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</si>
  <si>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</si>
  <si>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</si>
  <si>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доходы физических лиц</t>
  </si>
  <si>
    <t>00010102000010000110</t>
  </si>
  <si>
    <t>Налоги на имущество</t>
  </si>
  <si>
    <t>00010600000000000000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</si>
  <si>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</si>
  <si>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</si>
  <si>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</si>
  <si>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Доходы от продажи материальных и нематериальных активов</t>
  </si>
  <si>
    <t>00011400000000000000</t>
  </si>
  <si>
    <t>Прочие неналоговые доходы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</si>
  <si>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</si>
  <si>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</si>
  <si>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</si>
  <si>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</si>
  <si>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</si>
  <si>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</si>
  <si>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</si>
  <si>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</si>
  <si>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ВСЕГО ДОХОДОВ</t>
  </si>
  <si>
    <t>+</t>
  </si>
  <si>
    <t>Приложение № 2</t>
  </si>
  <si>
    <t>00010601030100000110</t>
  </si>
  <si>
    <t>Земельный налог</t>
  </si>
  <si>
    <t>00010606000100000110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</si>
  <si>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</si>
  <si>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</si>
  <si>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00011700000000000000</t>
  </si>
  <si>
    <t>00011705050100000180</t>
  </si>
  <si>
    <t>Прочие неналоговые поступления бюджетов поселений</t>
  </si>
  <si>
    <t>00020204012100001151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</si>
  <si>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</si>
  <si>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</si>
  <si>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00011300000000000000</t>
  </si>
  <si>
    <t>00011302065100000130</t>
  </si>
  <si>
    <t>Доходы, поступающие в порядке возмещения расходов, понесенных в связи с эксплуатацией имущества сельских поселений</t>
  </si>
  <si>
    <t>к решению "Об исполнении бюджета</t>
  </si>
  <si>
    <t>Доходы от оказания платных услуг (работ) и компенсации затрат государства</t>
  </si>
  <si>
    <t>ПРОЕКТ</t>
  </si>
  <si>
    <t>Прочие субсидии бюджетамсельских поселений</t>
  </si>
  <si>
    <t>Исполнено,                    сумма, тыс.руб.</t>
  </si>
  <si>
    <t>00010804020010000110</t>
  </si>
  <si>
    <t>00011402053100000410</t>
  </si>
  <si>
    <t>Доходы от реализации иного имущества, находящегося в собственности сельских поселений</t>
  </si>
  <si>
    <t>Доходы от продажи земельных участков, находящегося в собственности сельских поселений</t>
  </si>
  <si>
    <t>00011406025100000430</t>
  </si>
  <si>
    <t>00020215000000000150</t>
  </si>
  <si>
    <t>00020220000000000150</t>
  </si>
  <si>
    <t>00020229999100000150</t>
  </si>
  <si>
    <t>00020230000000000150</t>
  </si>
  <si>
    <t>00020230024100000150</t>
  </si>
  <si>
    <t>00020235118100000150</t>
  </si>
  <si>
    <t>00020240000000000150</t>
  </si>
  <si>
    <t>00020240014100000150</t>
  </si>
  <si>
    <t>00020249999100000150</t>
  </si>
  <si>
    <t>00020705030100000150</t>
  </si>
  <si>
    <t>Прочие безвозмездные поступления в бюджеты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</si>
  <si>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</si>
  <si>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</si>
  <si>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сельского поселения </t>
  </si>
  <si>
    <t>"Низовское" за 2021 год"</t>
  </si>
  <si>
    <t>от   ________ 2022 года № _____</t>
  </si>
  <si>
    <t xml:space="preserve">                   Доходы бюджета сельского поселения «Низовское» по кодам видов доходов, подвидов доходов, классификации операций сектора государственного управления, относящихся к доходам бюджета, за 2021 год</t>
  </si>
  <si>
    <t>Задолженность и перерасчеты по отмененным налогам, сборам и иным обязательным платежам</t>
  </si>
  <si>
    <t>00010900000000000000</t>
  </si>
  <si>
    <t>Земельный налог (по обязательствам, возникшим до 1 января 2006 года), мобилизуемый на территориях сельских поселений</t>
  </si>
  <si>
    <t>000 10904053 10 0000 110</t>
  </si>
  <si>
    <t>Единая субвенция бюджетам сельских поселений</t>
  </si>
  <si>
    <t>0002023999800000150</t>
  </si>
  <si>
    <t>Налог на имущество</t>
  </si>
  <si>
    <t>00020201501100000150</t>
  </si>
  <si>
    <t>Дотации бюджетам сельских поселений на выравнивание бюджетной обеспеченности из бюджета субъекта Российской Федерацииких округов)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</si>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</sst>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&quot; р.&quot;_-;\-* #,##0.00&quot; р.&quot;_-;_-* \-??&quot; р.&quot;_-;_-@_-"/>
  </numFmts>
  <fonts count="8" x14ac:knownFonts="1">
    <font>
      <sz val="8"/>
      <name val="Arial Cyr"/>
      <family val="2"/>
      <charset val="204"/>
    </font>
    <font>
      <sz val="8"/>
      <name val="Arial Cyr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2" fontId="2" fillId="2" borderId="0" xfId="0" applyNumberFormat="1" applyFont="1" applyFill="1"/>
    <xf numFmtId="0" fontId="2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3" fillId="2" borderId="0" xfId="0" applyFont="1" applyFill="1"/>
    <xf numFmtId="49" fontId="2" fillId="3" borderId="8" xfId="0" applyNumberFormat="1" applyFont="1" applyFill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NumberFormat="1"/>
    <xf numFmtId="0" fontId="3" fillId="3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88"/>
  <sheetViews>
    <sheetView tabSelected="1" workbookViewId="0">
      <selection activeCell="A52" sqref="A52"/>
    </sheetView>
  </sheetViews>
  <sheetFormatPr defaultRowHeight="12" x14ac:dyDescent="0.2"/>
  <cols>
    <col min="1" max="1" width="77" style="4" customWidth="1"/>
    <col min="2" max="2" width="32.1640625" style="5" customWidth="1"/>
    <col min="3" max="3" width="14" style="5" hidden="1" customWidth="1"/>
    <col min="4" max="4" width="14.1640625" style="7" hidden="1" customWidth="1"/>
    <col min="5" max="5" width="12" style="7" hidden="1" customWidth="1"/>
    <col min="6" max="6" width="22" style="7" customWidth="1"/>
  </cols>
  <sheetData>
    <row r="1" spans="1:6" x14ac:dyDescent="0.2">
      <c r="F1" s="41" t="s">
        <v>49</v>
      </c>
    </row>
    <row r="2" spans="1:6" ht="15" x14ac:dyDescent="0.25">
      <c r="C2" s="34"/>
      <c r="D2" s="34"/>
      <c r="E2" s="34"/>
      <c r="F2" s="40" t="s">
        <v>32</v>
      </c>
    </row>
    <row r="3" spans="1:6" ht="15" x14ac:dyDescent="0.25">
      <c r="C3" s="34"/>
      <c r="D3" s="34"/>
      <c r="E3" s="34"/>
      <c r="F3" s="40" t="s">
        <v>47</v>
      </c>
    </row>
    <row r="4" spans="1:6" ht="15" x14ac:dyDescent="0.25">
      <c r="C4" s="34"/>
      <c r="D4" s="34"/>
      <c r="E4" s="34"/>
      <c r="F4" s="40" t="s">
        <v>70</v>
      </c>
    </row>
    <row r="5" spans="1:6" ht="15" x14ac:dyDescent="0.25">
      <c r="C5" s="34"/>
      <c r="D5" s="34"/>
      <c r="E5" s="34"/>
      <c r="F5" s="40" t="s">
        <v>71</v>
      </c>
    </row>
    <row r="6" spans="1:6" ht="15" x14ac:dyDescent="0.25">
      <c r="C6" s="34"/>
      <c r="D6" s="34"/>
      <c r="E6" s="34"/>
      <c r="F6" s="40" t="s">
        <v>72</v>
      </c>
    </row>
    <row r="7" spans="1:6" ht="54.75" customHeight="1" x14ac:dyDescent="0.2">
      <c r="A7" s="42" t="s">
        <v>73</v>
      </c>
      <c r="B7" s="42"/>
      <c r="C7" s="42"/>
      <c r="D7" s="42"/>
      <c r="E7" s="42"/>
      <c r="F7" s="42"/>
    </row>
    <row r="8" spans="1:6" ht="12.75" customHeight="1" x14ac:dyDescent="0.2">
      <c r="A8" s="1"/>
      <c r="B8" s="2"/>
      <c r="C8" s="2"/>
      <c r="D8" s="3"/>
      <c r="E8" s="3"/>
      <c r="F8" s="3"/>
    </row>
    <row r="9" spans="1:6" ht="29.25" customHeight="1" x14ac:dyDescent="0.2">
      <c r="A9" s="43" t="s">
        <v>0</v>
      </c>
      <c r="B9" s="45" t="s">
        <v>1</v>
      </c>
      <c r="C9" s="47" t="s">
        <v>2</v>
      </c>
      <c r="D9" s="47"/>
      <c r="E9" s="37" t="s">
        <v>3</v>
      </c>
      <c r="F9" s="48" t="s">
        <v>51</v>
      </c>
    </row>
    <row r="10" spans="1:6" ht="12" customHeight="1" x14ac:dyDescent="0.2">
      <c r="A10" s="44"/>
      <c r="B10" s="46"/>
      <c r="C10" s="38" t="s">
        <v>4</v>
      </c>
      <c r="D10" s="38" t="s">
        <v>5</v>
      </c>
      <c r="E10" s="38" t="s">
        <v>6</v>
      </c>
      <c r="F10" s="48"/>
    </row>
    <row r="11" spans="1:6" ht="14.25" customHeight="1" x14ac:dyDescent="0.25">
      <c r="A11" s="8">
        <v>1</v>
      </c>
      <c r="B11" s="9" t="s">
        <v>7</v>
      </c>
      <c r="C11" s="10">
        <v>3</v>
      </c>
      <c r="D11" s="11">
        <v>4</v>
      </c>
      <c r="E11" s="11"/>
      <c r="F11" s="11">
        <v>5</v>
      </c>
    </row>
    <row r="12" spans="1:6" ht="14.25" x14ac:dyDescent="0.2">
      <c r="A12" s="12" t="s">
        <v>8</v>
      </c>
      <c r="B12" s="13" t="s">
        <v>9</v>
      </c>
      <c r="C12" s="14" t="e">
        <f>C13+#REF!+C15+C20+#REF!+C21+#REF!+#REF!+C24+C28+#REF!</f>
        <v>#REF!</v>
      </c>
      <c r="D12" s="14" t="e">
        <f>D13+#REF!+D15+D20+#REF!+D21+#REF!+#REF!+D24+D28+#REF!</f>
        <v>#REF!</v>
      </c>
      <c r="E12" s="14" t="e">
        <f>E13+#REF!+E15+E20+#REF!+E21+#REF!+#REF!+E24+E28+#REF!</f>
        <v>#REF!</v>
      </c>
      <c r="F12" s="14">
        <f>F13+F15+F20+F21+F28+F23+F25+F18</f>
        <v>448</v>
      </c>
    </row>
    <row r="13" spans="1:6" ht="13.5" customHeight="1" x14ac:dyDescent="0.2">
      <c r="A13" s="12" t="s">
        <v>10</v>
      </c>
      <c r="B13" s="13" t="s">
        <v>11</v>
      </c>
      <c r="C13" s="15">
        <f>C14</f>
        <v>181075</v>
      </c>
      <c r="D13" s="15">
        <f>D14</f>
        <v>181075</v>
      </c>
      <c r="E13" s="15">
        <f>E14</f>
        <v>0</v>
      </c>
      <c r="F13" s="15">
        <f>F14</f>
        <v>82.8</v>
      </c>
    </row>
    <row r="14" spans="1:6" ht="13.5" customHeight="1" x14ac:dyDescent="0.2">
      <c r="A14" s="16" t="s">
        <v>12</v>
      </c>
      <c r="B14" s="17" t="s">
        <v>13</v>
      </c>
      <c r="C14" s="18">
        <v>181075</v>
      </c>
      <c r="D14" s="18">
        <v>181075</v>
      </c>
      <c r="E14" s="18"/>
      <c r="F14" s="18">
        <v>82.8</v>
      </c>
    </row>
    <row r="15" spans="1:6" ht="15" customHeight="1" x14ac:dyDescent="0.2">
      <c r="A15" s="12" t="s">
        <v>14</v>
      </c>
      <c r="B15" s="13" t="s">
        <v>15</v>
      </c>
      <c r="C15" s="15">
        <f>C16</f>
        <v>0</v>
      </c>
      <c r="D15" s="15">
        <f>D16</f>
        <v>0</v>
      </c>
      <c r="E15" s="15">
        <f>E16</f>
        <v>21225</v>
      </c>
      <c r="F15" s="15">
        <f>F16+F17</f>
        <v>365.4</v>
      </c>
    </row>
    <row r="16" spans="1:6" ht="15.75" customHeight="1" x14ac:dyDescent="0.2">
      <c r="A16" s="16" t="s">
        <v>80</v>
      </c>
      <c r="B16" s="17" t="s">
        <v>33</v>
      </c>
      <c r="C16" s="18">
        <v>0</v>
      </c>
      <c r="D16" s="18">
        <v>0</v>
      </c>
      <c r="E16" s="18">
        <v>21225</v>
      </c>
      <c r="F16" s="18">
        <v>78.7</v>
      </c>
    </row>
    <row r="17" spans="1:10" ht="15.75" customHeight="1" x14ac:dyDescent="0.2">
      <c r="A17" s="16" t="s">
        <v>34</v>
      </c>
      <c r="B17" s="17" t="s">
        <v>35</v>
      </c>
      <c r="C17" s="18">
        <v>0</v>
      </c>
      <c r="D17" s="18">
        <v>0</v>
      </c>
      <c r="E17" s="18">
        <v>21225</v>
      </c>
      <c r="F17" s="18">
        <v>286.7</v>
      </c>
    </row>
    <row r="18" spans="1:10" ht="30.75" customHeight="1" x14ac:dyDescent="0.2">
      <c r="A18" s="12" t="s">
        <v>74</v>
      </c>
      <c r="B18" s="13" t="s">
        <v>75</v>
      </c>
      <c r="C18" s="18"/>
      <c r="D18" s="18"/>
      <c r="E18" s="18"/>
      <c r="F18" s="19">
        <f>F19</f>
        <v>-0.2</v>
      </c>
    </row>
    <row r="19" spans="1:10" ht="32.25" customHeight="1" x14ac:dyDescent="0.2">
      <c r="A19" s="16" t="s">
        <v>76</v>
      </c>
      <c r="B19" s="17" t="s">
        <v>77</v>
      </c>
      <c r="C19" s="18"/>
      <c r="D19" s="18"/>
      <c r="E19" s="18"/>
      <c r="F19" s="18">
        <v>-0.2</v>
      </c>
    </row>
    <row r="20" spans="1:10" ht="18" hidden="1" customHeight="1" x14ac:dyDescent="0.2">
      <c r="A20" s="12" t="s">
        <v>16</v>
      </c>
      <c r="B20" s="13" t="s">
        <v>52</v>
      </c>
      <c r="C20" s="15">
        <v>4988</v>
      </c>
      <c r="D20" s="15">
        <v>4988</v>
      </c>
      <c r="E20" s="15"/>
      <c r="F20" s="15">
        <v>0</v>
      </c>
    </row>
    <row r="21" spans="1:10" ht="39" hidden="1" customHeight="1" x14ac:dyDescent="0.2">
      <c r="A21" s="12" t="s">
        <v>17</v>
      </c>
      <c r="B21" s="13" t="s">
        <v>18</v>
      </c>
      <c r="C21" s="15" t="e">
        <f>C23+#REF!+#REF!+C22</f>
        <v>#REF!</v>
      </c>
      <c r="D21" s="15" t="e">
        <f>D23+#REF!+#REF!+D22</f>
        <v>#REF!</v>
      </c>
      <c r="E21" s="15" t="e">
        <f>E23+#REF!+#REF!</f>
        <v>#REF!</v>
      </c>
      <c r="F21" s="15">
        <f>F22</f>
        <v>0</v>
      </c>
    </row>
    <row r="22" spans="1:10" ht="70.5" hidden="1" customHeight="1" x14ac:dyDescent="0.2">
      <c r="A22" s="16" t="s">
        <v>37</v>
      </c>
      <c r="B22" s="17" t="s">
        <v>36</v>
      </c>
      <c r="C22" s="20">
        <v>11331</v>
      </c>
      <c r="D22" s="20">
        <v>11331</v>
      </c>
      <c r="E22" s="20"/>
      <c r="F22" s="20">
        <v>0</v>
      </c>
    </row>
    <row r="23" spans="1:10" ht="39" hidden="1" customHeight="1" x14ac:dyDescent="0.2">
      <c r="A23" s="12" t="s">
        <v>48</v>
      </c>
      <c r="B23" s="13" t="s">
        <v>44</v>
      </c>
      <c r="C23" s="15" t="e">
        <f>C24+C26+#REF!+#REF!</f>
        <v>#REF!</v>
      </c>
      <c r="D23" s="15" t="e">
        <f>D24+D26+#REF!+#REF!</f>
        <v>#REF!</v>
      </c>
      <c r="E23" s="15" t="e">
        <f>E24+E26+#REF!</f>
        <v>#REF!</v>
      </c>
      <c r="F23" s="15">
        <f>F24</f>
        <v>0</v>
      </c>
    </row>
    <row r="24" spans="1:10" ht="61.5" hidden="1" customHeight="1" x14ac:dyDescent="0.2">
      <c r="A24" s="36" t="s">
        <v>46</v>
      </c>
      <c r="B24" s="17" t="s">
        <v>45</v>
      </c>
      <c r="C24" s="18">
        <v>1406</v>
      </c>
      <c r="D24" s="18">
        <v>1406</v>
      </c>
      <c r="E24" s="18"/>
      <c r="F24" s="18">
        <v>0</v>
      </c>
      <c r="J24" s="39"/>
    </row>
    <row r="25" spans="1:10" ht="21" hidden="1" customHeight="1" x14ac:dyDescent="0.2">
      <c r="A25" s="12" t="s">
        <v>19</v>
      </c>
      <c r="B25" s="13" t="s">
        <v>20</v>
      </c>
      <c r="C25" s="18"/>
      <c r="D25" s="18"/>
      <c r="E25" s="18"/>
      <c r="F25" s="19">
        <f>F26+F27</f>
        <v>0</v>
      </c>
    </row>
    <row r="26" spans="1:10" ht="32.25" hidden="1" customHeight="1" x14ac:dyDescent="0.2">
      <c r="A26" s="35" t="s">
        <v>54</v>
      </c>
      <c r="B26" s="17" t="s">
        <v>53</v>
      </c>
      <c r="C26" s="18">
        <v>3381</v>
      </c>
      <c r="D26" s="18">
        <v>3381</v>
      </c>
      <c r="E26" s="18"/>
      <c r="F26" s="18">
        <v>0</v>
      </c>
    </row>
    <row r="27" spans="1:10" ht="56.25" hidden="1" customHeight="1" x14ac:dyDescent="0.2">
      <c r="A27" s="35" t="s">
        <v>55</v>
      </c>
      <c r="B27" s="17" t="s">
        <v>56</v>
      </c>
      <c r="C27" s="18">
        <v>3381</v>
      </c>
      <c r="D27" s="18">
        <v>3381</v>
      </c>
      <c r="E27" s="18"/>
      <c r="F27" s="18">
        <v>0</v>
      </c>
    </row>
    <row r="28" spans="1:10" ht="16.5" hidden="1" customHeight="1" x14ac:dyDescent="0.2">
      <c r="A28" s="12" t="s">
        <v>21</v>
      </c>
      <c r="B28" s="13" t="s">
        <v>38</v>
      </c>
      <c r="C28" s="19" t="e">
        <f>#REF!</f>
        <v>#REF!</v>
      </c>
      <c r="D28" s="19" t="e">
        <f>#REF!</f>
        <v>#REF!</v>
      </c>
      <c r="E28" s="19" t="e">
        <f>#REF!</f>
        <v>#REF!</v>
      </c>
      <c r="F28" s="19">
        <f>F29</f>
        <v>0</v>
      </c>
    </row>
    <row r="29" spans="1:10" ht="14.25" hidden="1" customHeight="1" x14ac:dyDescent="0.2">
      <c r="A29" s="16" t="s">
        <v>40</v>
      </c>
      <c r="B29" s="17" t="s">
        <v>39</v>
      </c>
      <c r="C29" s="18">
        <v>0</v>
      </c>
      <c r="D29" s="18">
        <v>0</v>
      </c>
      <c r="E29" s="18"/>
      <c r="F29" s="18"/>
    </row>
    <row r="30" spans="1:10" ht="20.25" customHeight="1" x14ac:dyDescent="0.2">
      <c r="A30" s="12" t="s">
        <v>22</v>
      </c>
      <c r="B30" s="13" t="s">
        <v>23</v>
      </c>
      <c r="C30" s="15" t="e">
        <f>C31+#REF!</f>
        <v>#REF!</v>
      </c>
      <c r="D30" s="15" t="e">
        <f>D31+#REF!+#REF!</f>
        <v>#REF!</v>
      </c>
      <c r="E30" s="15" t="e">
        <f>E31+#REF!</f>
        <v>#REF!</v>
      </c>
      <c r="F30" s="15">
        <f>F31+F44</f>
        <v>5199.8</v>
      </c>
    </row>
    <row r="31" spans="1:10" ht="30" x14ac:dyDescent="0.2">
      <c r="A31" s="21" t="s">
        <v>24</v>
      </c>
      <c r="B31" s="22" t="s">
        <v>25</v>
      </c>
      <c r="C31" s="23">
        <f>C32+C34+C36+C40</f>
        <v>187867.1</v>
      </c>
      <c r="D31" s="23">
        <f>D32+D34+D36+D40</f>
        <v>190784.4</v>
      </c>
      <c r="E31" s="23">
        <f>E32+E34+E36+E40</f>
        <v>0</v>
      </c>
      <c r="F31" s="23">
        <f>F32+F34+F36+F40</f>
        <v>5199.8</v>
      </c>
    </row>
    <row r="32" spans="1:10" ht="30" customHeight="1" x14ac:dyDescent="0.2">
      <c r="A32" s="12" t="s">
        <v>26</v>
      </c>
      <c r="B32" s="13" t="s">
        <v>57</v>
      </c>
      <c r="C32" s="15">
        <f>48259.8-14038.2</f>
        <v>34221.600000000006</v>
      </c>
      <c r="D32" s="15">
        <v>36933.1</v>
      </c>
      <c r="E32" s="15"/>
      <c r="F32" s="15">
        <f>F33</f>
        <v>289.2</v>
      </c>
    </row>
    <row r="33" spans="1:6" ht="45" customHeight="1" x14ac:dyDescent="0.2">
      <c r="A33" s="24" t="s">
        <v>82</v>
      </c>
      <c r="B33" s="25" t="s">
        <v>81</v>
      </c>
      <c r="C33" s="20"/>
      <c r="D33" s="20"/>
      <c r="E33" s="20"/>
      <c r="F33" s="20">
        <v>289.2</v>
      </c>
    </row>
    <row r="34" spans="1:6" ht="42" customHeight="1" x14ac:dyDescent="0.2">
      <c r="A34" s="26" t="s">
        <v>27</v>
      </c>
      <c r="B34" s="27" t="s">
        <v>58</v>
      </c>
      <c r="C34" s="15">
        <f>SUM(C35:C35)</f>
        <v>150152.79999999999</v>
      </c>
      <c r="D34" s="15">
        <f>SUM(D35:D35)</f>
        <v>150152.79999999999</v>
      </c>
      <c r="E34" s="15">
        <f>SUM(E35:E35)</f>
        <v>0</v>
      </c>
      <c r="F34" s="15">
        <f>SUM(F35:F35)</f>
        <v>2704.9</v>
      </c>
    </row>
    <row r="35" spans="1:6" ht="37.5" customHeight="1" x14ac:dyDescent="0.2">
      <c r="A35" s="16" t="s">
        <v>50</v>
      </c>
      <c r="B35" s="17" t="s">
        <v>59</v>
      </c>
      <c r="C35" s="20">
        <v>150152.79999999999</v>
      </c>
      <c r="D35" s="20">
        <v>150152.79999999999</v>
      </c>
      <c r="E35" s="20"/>
      <c r="F35" s="20">
        <v>2704.9</v>
      </c>
    </row>
    <row r="36" spans="1:6" ht="41.25" customHeight="1" x14ac:dyDescent="0.2">
      <c r="A36" s="12" t="s">
        <v>28</v>
      </c>
      <c r="B36" s="13" t="s">
        <v>60</v>
      </c>
      <c r="C36" s="15">
        <f>SUM(C37:C39)</f>
        <v>3362.7</v>
      </c>
      <c r="D36" s="15">
        <f>SUM(D37:D39)</f>
        <v>3362.7</v>
      </c>
      <c r="E36" s="15">
        <f>SUM(E37:E39)</f>
        <v>0</v>
      </c>
      <c r="F36" s="15">
        <f>SUM(F37:F39)</f>
        <v>212.8</v>
      </c>
    </row>
    <row r="37" spans="1:6" ht="54" hidden="1" customHeight="1" x14ac:dyDescent="0.2">
      <c r="A37" s="16" t="s">
        <v>68</v>
      </c>
      <c r="B37" s="17" t="s">
        <v>61</v>
      </c>
      <c r="C37" s="18">
        <v>1400</v>
      </c>
      <c r="D37" s="18">
        <v>1400</v>
      </c>
      <c r="E37" s="18"/>
      <c r="F37" s="18">
        <v>0</v>
      </c>
    </row>
    <row r="38" spans="1:6" ht="49.5" customHeight="1" x14ac:dyDescent="0.2">
      <c r="A38" s="16" t="s">
        <v>69</v>
      </c>
      <c r="B38" s="17" t="s">
        <v>62</v>
      </c>
      <c r="C38" s="18">
        <v>1962.7</v>
      </c>
      <c r="D38" s="18">
        <v>1962.7</v>
      </c>
      <c r="E38" s="18"/>
      <c r="F38" s="18">
        <v>125.3</v>
      </c>
    </row>
    <row r="39" spans="1:6" ht="39.75" customHeight="1" x14ac:dyDescent="0.2">
      <c r="A39" s="16" t="s">
        <v>78</v>
      </c>
      <c r="B39" s="17" t="s">
        <v>79</v>
      </c>
      <c r="C39" s="18">
        <v>0</v>
      </c>
      <c r="D39" s="18">
        <v>0</v>
      </c>
      <c r="E39" s="18"/>
      <c r="F39" s="18">
        <v>87.5</v>
      </c>
    </row>
    <row r="40" spans="1:6" ht="23.25" customHeight="1" x14ac:dyDescent="0.2">
      <c r="A40" s="28" t="s">
        <v>29</v>
      </c>
      <c r="B40" s="29" t="s">
        <v>63</v>
      </c>
      <c r="C40" s="30">
        <f>SUM(C41:C43)</f>
        <v>130</v>
      </c>
      <c r="D40" s="30">
        <f>SUM(D41:D43)</f>
        <v>335.8</v>
      </c>
      <c r="E40" s="30">
        <f>SUM(E43:E43)</f>
        <v>0</v>
      </c>
      <c r="F40" s="30">
        <f>SUM(F41:F43)</f>
        <v>1992.8999999999999</v>
      </c>
    </row>
    <row r="41" spans="1:6" ht="47.25" hidden="1" customHeight="1" x14ac:dyDescent="0.2">
      <c r="A41" s="16" t="s">
        <v>42</v>
      </c>
      <c r="B41" s="17" t="s">
        <v>41</v>
      </c>
      <c r="C41" s="20">
        <v>0</v>
      </c>
      <c r="D41" s="20">
        <v>203.8</v>
      </c>
      <c r="E41" s="20"/>
      <c r="F41" s="20">
        <v>0</v>
      </c>
    </row>
    <row r="42" spans="1:6" ht="57" customHeight="1" x14ac:dyDescent="0.2">
      <c r="A42" s="16" t="s">
        <v>83</v>
      </c>
      <c r="B42" s="17" t="s">
        <v>64</v>
      </c>
      <c r="C42" s="20">
        <v>130</v>
      </c>
      <c r="D42" s="20">
        <v>130</v>
      </c>
      <c r="E42" s="20"/>
      <c r="F42" s="20">
        <v>1890.6</v>
      </c>
    </row>
    <row r="43" spans="1:6" ht="33.75" customHeight="1" x14ac:dyDescent="0.2">
      <c r="A43" s="16" t="s">
        <v>43</v>
      </c>
      <c r="B43" s="17" t="s">
        <v>65</v>
      </c>
      <c r="C43" s="18">
        <v>0</v>
      </c>
      <c r="D43" s="18">
        <v>2</v>
      </c>
      <c r="E43" s="18"/>
      <c r="F43" s="18">
        <v>102.3</v>
      </c>
    </row>
    <row r="44" spans="1:6" ht="28.5" hidden="1" x14ac:dyDescent="0.2">
      <c r="A44" s="31" t="s">
        <v>67</v>
      </c>
      <c r="B44" s="13" t="s">
        <v>66</v>
      </c>
      <c r="C44" s="18"/>
      <c r="D44" s="18"/>
      <c r="E44" s="18"/>
      <c r="F44" s="19">
        <v>0</v>
      </c>
    </row>
    <row r="45" spans="1:6" ht="22.5" customHeight="1" x14ac:dyDescent="0.2">
      <c r="A45" s="32" t="s">
        <v>30</v>
      </c>
      <c r="B45" s="33"/>
      <c r="C45" s="19" t="e">
        <f>C12+C30+#REF!+#REF!+#REF!</f>
        <v>#REF!</v>
      </c>
      <c r="D45" s="19" t="e">
        <f>D12+D30+#REF!+#REF!+#REF!</f>
        <v>#REF!</v>
      </c>
      <c r="E45" s="19" t="e">
        <f>E12+E30+#REF!+#REF!+#REF!</f>
        <v>#REF!</v>
      </c>
      <c r="F45" s="19">
        <f>F12+F30</f>
        <v>5647.8</v>
      </c>
    </row>
    <row r="47" spans="1:6" x14ac:dyDescent="0.2">
      <c r="D47" s="6"/>
    </row>
    <row r="3388" spans="3:3" x14ac:dyDescent="0.2">
      <c r="C3388" s="5" t="s">
        <v>31</v>
      </c>
    </row>
  </sheetData>
  <mergeCells count="5">
    <mergeCell ref="A7:F7"/>
    <mergeCell ref="A9:A10"/>
    <mergeCell ref="B9:B10"/>
    <mergeCell ref="C9:D9"/>
    <mergeCell ref="F9:F10"/>
  </mergeCells>
  <pageMargins left="0.43307086614173229" right="0.15748031496062992" top="0.51181102362204722" bottom="0.31496062992125984" header="0.5511811023622047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дох. за 2020</vt:lpstr>
      <vt:lpstr>'дох. за 2020'!Заголовки_для_печати</vt:lpstr>
      <vt:lpstr>'дох. за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Sveta</cp:lastModifiedBy>
  <cp:lastPrinted>2019-03-31T12:46:01Z</cp:lastPrinted>
  <dcterms:created xsi:type="dcterms:W3CDTF">2015-03-11T05:35:40Z</dcterms:created>
  <dcterms:modified xsi:type="dcterms:W3CDTF">2022-04-27T09:38:00Z</dcterms:modified>
</cp:coreProperties>
</file>