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zovka\AppData\Local\Temp\Rar$DIa6192.33197\"/>
    </mc:Choice>
  </mc:AlternateContent>
  <bookViews>
    <workbookView xWindow="0" yWindow="0" windowWidth="20490" windowHeight="7155"/>
  </bookViews>
  <sheets>
    <sheet name=" раздел," sheetId="1" r:id="rId1"/>
  </sheets>
  <externalReferences>
    <externalReference r:id="rId2"/>
  </externalReferences>
  <definedNames>
    <definedName name="Z_5C2EFDEC_E8BE_403B_8FB2_E3EEF42D38EC_.wvu.Cols" localSheetId="0" hidden="1">' раздел,'!$B:$B,' раздел,'!$E:$F,' раздел,'!$H:$K</definedName>
    <definedName name="Z_5C2EFDEC_E8BE_403B_8FB2_E3EEF42D38EC_.wvu.Rows" localSheetId="0" hidden="1">' раздел,'!$16:$16,' раздел,'!$19:$22,' раздел,'!$23:$30,' раздел,'!$32:$55,' раздел,'!$57:$68,' раздел,'!$70:$74,' раздел,'!$75:$103,' раздел,'!$106:$109,' раздел,'!$111:$116,' раздел,'!$118:$134,' раздел,'!$137:$140,' раздел,'!$142:$148,' раздел,'!$150:$153,' раздел,'!$155:$158,' раздел,'!$160:$163,' раздел,'!$165:$165,' раздел,'!$167:$169,' раздел,'!#REF!,' раздел,'!#REF!,' раздел,'!#REF!,' раздел,'!#REF!,' раздел,'!#REF!,' раздел,'!$172:$199,' раздел,'!$200:$211,' раздел,'!$214:$229,' раздел,'!$231:$243,' раздел,'!$245:$260,' раздел,'!$263:$271,' раздел,'!$274:$277,' раздел,'!$280:$283,' раздел,'!$285:$292</definedName>
  </definedNames>
  <calcPr calcId="152511"/>
</workbook>
</file>

<file path=xl/calcChain.xml><?xml version="1.0" encoding="utf-8"?>
<calcChain xmlns="http://schemas.openxmlformats.org/spreadsheetml/2006/main">
  <c r="G110" i="1" l="1"/>
  <c r="G164" i="1" l="1"/>
  <c r="G168" i="1" l="1"/>
  <c r="G17" i="1" l="1"/>
  <c r="G67" i="1" l="1"/>
  <c r="G212" i="1"/>
  <c r="G135" i="1"/>
  <c r="G170" i="1"/>
  <c r="I292" i="1"/>
  <c r="I291" i="1" s="1"/>
  <c r="H292" i="1"/>
  <c r="H291" i="1" s="1"/>
  <c r="G292" i="1"/>
  <c r="G291" i="1" s="1"/>
  <c r="I287" i="1"/>
  <c r="I286" i="1" s="1"/>
  <c r="I285" i="1" s="1"/>
  <c r="I284" i="1" s="1"/>
  <c r="H287" i="1"/>
  <c r="H286" i="1" s="1"/>
  <c r="H285" i="1" s="1"/>
  <c r="H284" i="1" s="1"/>
  <c r="G287" i="1"/>
  <c r="G286" i="1" s="1"/>
  <c r="G285" i="1" s="1"/>
  <c r="I283" i="1"/>
  <c r="I282" i="1" s="1"/>
  <c r="I281" i="1" s="1"/>
  <c r="I280" i="1" s="1"/>
  <c r="I279" i="1" s="1"/>
  <c r="H283" i="1"/>
  <c r="H282" i="1" s="1"/>
  <c r="H281" i="1" s="1"/>
  <c r="H280" i="1" s="1"/>
  <c r="H279" i="1" s="1"/>
  <c r="G283" i="1"/>
  <c r="G282" i="1" s="1"/>
  <c r="G281" i="1" s="1"/>
  <c r="G280" i="1" s="1"/>
  <c r="I276" i="1"/>
  <c r="I275" i="1" s="1"/>
  <c r="I274" i="1" s="1"/>
  <c r="I273" i="1" s="1"/>
  <c r="I272" i="1" s="1"/>
  <c r="H276" i="1"/>
  <c r="H275" i="1" s="1"/>
  <c r="H274" i="1" s="1"/>
  <c r="H273" i="1" s="1"/>
  <c r="H272" i="1" s="1"/>
  <c r="G276" i="1"/>
  <c r="G275" i="1" s="1"/>
  <c r="G274" i="1" s="1"/>
  <c r="G272" i="1"/>
  <c r="G261" i="1"/>
  <c r="I270" i="1"/>
  <c r="I269" i="1" s="1"/>
  <c r="I268" i="1" s="1"/>
  <c r="I267" i="1" s="1"/>
  <c r="H270" i="1"/>
  <c r="H269" i="1" s="1"/>
  <c r="H268" i="1" s="1"/>
  <c r="H267" i="1" s="1"/>
  <c r="I266" i="1"/>
  <c r="I265" i="1" s="1"/>
  <c r="I264" i="1" s="1"/>
  <c r="I263" i="1" s="1"/>
  <c r="I262" i="1" s="1"/>
  <c r="H266" i="1"/>
  <c r="H265" i="1" s="1"/>
  <c r="H264" i="1" s="1"/>
  <c r="H263" i="1" s="1"/>
  <c r="H262" i="1" s="1"/>
  <c r="I259" i="1"/>
  <c r="I258" i="1" s="1"/>
  <c r="I257" i="1" s="1"/>
  <c r="I256" i="1" s="1"/>
  <c r="H259" i="1"/>
  <c r="H258" i="1" s="1"/>
  <c r="H257" i="1" s="1"/>
  <c r="H256" i="1" s="1"/>
  <c r="G259" i="1"/>
  <c r="G258" i="1" s="1"/>
  <c r="G257" i="1" s="1"/>
  <c r="G256" i="1" s="1"/>
  <c r="I255" i="1"/>
  <c r="I254" i="1" s="1"/>
  <c r="I253" i="1" s="1"/>
  <c r="I252" i="1" s="1"/>
  <c r="H255" i="1"/>
  <c r="H254" i="1" s="1"/>
  <c r="H253" i="1" s="1"/>
  <c r="H252" i="1" s="1"/>
  <c r="G255" i="1"/>
  <c r="G254" i="1" s="1"/>
  <c r="G253" i="1" s="1"/>
  <c r="G252" i="1" s="1"/>
  <c r="I251" i="1"/>
  <c r="I250" i="1" s="1"/>
  <c r="H251" i="1"/>
  <c r="H250" i="1" s="1"/>
  <c r="G251" i="1"/>
  <c r="G250" i="1" s="1"/>
  <c r="I249" i="1"/>
  <c r="I248" i="1" s="1"/>
  <c r="H249" i="1"/>
  <c r="H248" i="1" s="1"/>
  <c r="G249" i="1"/>
  <c r="G248" i="1" s="1"/>
  <c r="I247" i="1"/>
  <c r="I246" i="1" s="1"/>
  <c r="H247" i="1"/>
  <c r="H246" i="1" s="1"/>
  <c r="G247" i="1"/>
  <c r="G246" i="1" s="1"/>
  <c r="I242" i="1"/>
  <c r="I241" i="1" s="1"/>
  <c r="I240" i="1" s="1"/>
  <c r="I239" i="1" s="1"/>
  <c r="H242" i="1"/>
  <c r="H241" i="1" s="1"/>
  <c r="H240" i="1" s="1"/>
  <c r="H239" i="1" s="1"/>
  <c r="G242" i="1"/>
  <c r="G241" i="1" s="1"/>
  <c r="G240" i="1" s="1"/>
  <c r="G239" i="1" s="1"/>
  <c r="I238" i="1"/>
  <c r="I237" i="1" s="1"/>
  <c r="I236" i="1" s="1"/>
  <c r="I235" i="1" s="1"/>
  <c r="H238" i="1"/>
  <c r="H237" i="1" s="1"/>
  <c r="H236" i="1" s="1"/>
  <c r="H235" i="1" s="1"/>
  <c r="G238" i="1"/>
  <c r="G237" i="1" s="1"/>
  <c r="G236" i="1" s="1"/>
  <c r="G235" i="1" s="1"/>
  <c r="I234" i="1"/>
  <c r="I233" i="1" s="1"/>
  <c r="H234" i="1"/>
  <c r="H233" i="1" s="1"/>
  <c r="G234" i="1"/>
  <c r="G233" i="1" s="1"/>
  <c r="G232" i="1" s="1"/>
  <c r="G231" i="1" s="1"/>
  <c r="I228" i="1"/>
  <c r="I227" i="1" s="1"/>
  <c r="I226" i="1" s="1"/>
  <c r="I225" i="1" s="1"/>
  <c r="H228" i="1"/>
  <c r="H227" i="1" s="1"/>
  <c r="H226" i="1" s="1"/>
  <c r="H225" i="1" s="1"/>
  <c r="G228" i="1"/>
  <c r="G227" i="1" s="1"/>
  <c r="G226" i="1" s="1"/>
  <c r="G225" i="1" s="1"/>
  <c r="I224" i="1"/>
  <c r="I223" i="1" s="1"/>
  <c r="I221" i="1" s="1"/>
  <c r="H224" i="1"/>
  <c r="H223" i="1" s="1"/>
  <c r="H221" i="1" s="1"/>
  <c r="G224" i="1"/>
  <c r="G223" i="1" s="1"/>
  <c r="G221" i="1" s="1"/>
  <c r="I219" i="1"/>
  <c r="I218" i="1" s="1"/>
  <c r="H219" i="1"/>
  <c r="H218" i="1" s="1"/>
  <c r="G219" i="1"/>
  <c r="G218" i="1" s="1"/>
  <c r="I217" i="1"/>
  <c r="I216" i="1" s="1"/>
  <c r="H217" i="1"/>
  <c r="H216" i="1" s="1"/>
  <c r="G217" i="1"/>
  <c r="G216" i="1" s="1"/>
  <c r="I209" i="1"/>
  <c r="I208" i="1" s="1"/>
  <c r="I207" i="1" s="1"/>
  <c r="H209" i="1"/>
  <c r="H208" i="1" s="1"/>
  <c r="H207" i="1" s="1"/>
  <c r="G209" i="1"/>
  <c r="G208" i="1" s="1"/>
  <c r="G207" i="1" s="1"/>
  <c r="I206" i="1"/>
  <c r="I205" i="1" s="1"/>
  <c r="I204" i="1" s="1"/>
  <c r="H206" i="1"/>
  <c r="H205" i="1" s="1"/>
  <c r="H204" i="1" s="1"/>
  <c r="G206" i="1"/>
  <c r="G205" i="1" s="1"/>
  <c r="G204" i="1" s="1"/>
  <c r="I202" i="1"/>
  <c r="I201" i="1" s="1"/>
  <c r="I200" i="1" s="1"/>
  <c r="H202" i="1"/>
  <c r="H201" i="1" s="1"/>
  <c r="H200" i="1" s="1"/>
  <c r="G202" i="1"/>
  <c r="G201" i="1" s="1"/>
  <c r="G200" i="1" s="1"/>
  <c r="I198" i="1"/>
  <c r="I197" i="1" s="1"/>
  <c r="I196" i="1" s="1"/>
  <c r="I195" i="1" s="1"/>
  <c r="H198" i="1"/>
  <c r="H197" i="1" s="1"/>
  <c r="H196" i="1" s="1"/>
  <c r="H195" i="1" s="1"/>
  <c r="G198" i="1"/>
  <c r="G197" i="1" s="1"/>
  <c r="G196" i="1" s="1"/>
  <c r="G195" i="1" s="1"/>
  <c r="I194" i="1"/>
  <c r="I193" i="1" s="1"/>
  <c r="I192" i="1" s="1"/>
  <c r="I191" i="1" s="1"/>
  <c r="H194" i="1"/>
  <c r="H193" i="1" s="1"/>
  <c r="H192" i="1" s="1"/>
  <c r="H191" i="1" s="1"/>
  <c r="G194" i="1"/>
  <c r="G193" i="1" s="1"/>
  <c r="G192" i="1" s="1"/>
  <c r="G191" i="1" s="1"/>
  <c r="I190" i="1"/>
  <c r="I189" i="1" s="1"/>
  <c r="I188" i="1" s="1"/>
  <c r="H190" i="1"/>
  <c r="H189" i="1" s="1"/>
  <c r="H188" i="1" s="1"/>
  <c r="G190" i="1"/>
  <c r="G189" i="1" s="1"/>
  <c r="G188" i="1" s="1"/>
  <c r="I187" i="1"/>
  <c r="I186" i="1" s="1"/>
  <c r="I185" i="1" s="1"/>
  <c r="H187" i="1"/>
  <c r="H186" i="1" s="1"/>
  <c r="H185" i="1" s="1"/>
  <c r="G187" i="1"/>
  <c r="G186" i="1" s="1"/>
  <c r="G185" i="1" s="1"/>
  <c r="I184" i="1"/>
  <c r="I183" i="1" s="1"/>
  <c r="I182" i="1" s="1"/>
  <c r="H184" i="1"/>
  <c r="H183" i="1" s="1"/>
  <c r="H182" i="1" s="1"/>
  <c r="G184" i="1"/>
  <c r="G183" i="1" s="1"/>
  <c r="G182" i="1" s="1"/>
  <c r="I181" i="1"/>
  <c r="H181" i="1"/>
  <c r="G181" i="1"/>
  <c r="I180" i="1"/>
  <c r="H180" i="1"/>
  <c r="G180" i="1"/>
  <c r="I177" i="1"/>
  <c r="H177" i="1"/>
  <c r="G177" i="1"/>
  <c r="I176" i="1"/>
  <c r="H176" i="1"/>
  <c r="G176" i="1"/>
  <c r="I174" i="1"/>
  <c r="I173" i="1" s="1"/>
  <c r="H174" i="1"/>
  <c r="H173" i="1" s="1"/>
  <c r="G174" i="1"/>
  <c r="G173" i="1" s="1"/>
  <c r="I164" i="1"/>
  <c r="H164" i="1"/>
  <c r="I162" i="1"/>
  <c r="I161" i="1" s="1"/>
  <c r="I160" i="1" s="1"/>
  <c r="I159" i="1" s="1"/>
  <c r="H162" i="1"/>
  <c r="H161" i="1" s="1"/>
  <c r="H160" i="1" s="1"/>
  <c r="H159" i="1" s="1"/>
  <c r="G162" i="1"/>
  <c r="G161" i="1" s="1"/>
  <c r="G160" i="1" s="1"/>
  <c r="I158" i="1"/>
  <c r="I157" i="1" s="1"/>
  <c r="I156" i="1" s="1"/>
  <c r="I155" i="1" s="1"/>
  <c r="I154" i="1" s="1"/>
  <c r="H158" i="1"/>
  <c r="H157" i="1" s="1"/>
  <c r="H156" i="1" s="1"/>
  <c r="H155" i="1" s="1"/>
  <c r="H154" i="1" s="1"/>
  <c r="G158" i="1"/>
  <c r="G157" i="1" s="1"/>
  <c r="G156" i="1" s="1"/>
  <c r="G155" i="1" s="1"/>
  <c r="I153" i="1"/>
  <c r="H153" i="1"/>
  <c r="G153" i="1"/>
  <c r="I152" i="1"/>
  <c r="H152" i="1"/>
  <c r="G152" i="1"/>
  <c r="I148" i="1"/>
  <c r="I147" i="1" s="1"/>
  <c r="I146" i="1" s="1"/>
  <c r="I145" i="1" s="1"/>
  <c r="H148" i="1"/>
  <c r="H147" i="1" s="1"/>
  <c r="H146" i="1" s="1"/>
  <c r="H145" i="1" s="1"/>
  <c r="I144" i="1"/>
  <c r="I143" i="1" s="1"/>
  <c r="I142" i="1" s="1"/>
  <c r="H144" i="1"/>
  <c r="H143" i="1" s="1"/>
  <c r="H142" i="1" s="1"/>
  <c r="I139" i="1"/>
  <c r="I138" i="1" s="1"/>
  <c r="I137" i="1" s="1"/>
  <c r="I136" i="1" s="1"/>
  <c r="H139" i="1"/>
  <c r="H138" i="1" s="1"/>
  <c r="H137" i="1" s="1"/>
  <c r="H136" i="1" s="1"/>
  <c r="G138" i="1"/>
  <c r="G137" i="1" s="1"/>
  <c r="I133" i="1"/>
  <c r="H133" i="1"/>
  <c r="G133" i="1"/>
  <c r="I132" i="1"/>
  <c r="H132" i="1"/>
  <c r="G132" i="1"/>
  <c r="I127" i="1"/>
  <c r="H127" i="1"/>
  <c r="G127" i="1"/>
  <c r="I126" i="1"/>
  <c r="H126" i="1"/>
  <c r="G126" i="1"/>
  <c r="I124" i="1"/>
  <c r="H124" i="1"/>
  <c r="G124" i="1"/>
  <c r="I123" i="1"/>
  <c r="H123" i="1"/>
  <c r="G123" i="1"/>
  <c r="I120" i="1"/>
  <c r="I119" i="1" s="1"/>
  <c r="I118" i="1" s="1"/>
  <c r="I117" i="1" s="1"/>
  <c r="H120" i="1"/>
  <c r="H119" i="1" s="1"/>
  <c r="H118" i="1" s="1"/>
  <c r="H117" i="1" s="1"/>
  <c r="G120" i="1"/>
  <c r="G119" i="1" s="1"/>
  <c r="G118" i="1" s="1"/>
  <c r="I115" i="1"/>
  <c r="I114" i="1" s="1"/>
  <c r="I113" i="1" s="1"/>
  <c r="I112" i="1" s="1"/>
  <c r="I111" i="1" s="1"/>
  <c r="H115" i="1"/>
  <c r="H114" i="1" s="1"/>
  <c r="H113" i="1" s="1"/>
  <c r="H112" i="1" s="1"/>
  <c r="H111" i="1" s="1"/>
  <c r="G115" i="1"/>
  <c r="G114" i="1" s="1"/>
  <c r="G113" i="1" s="1"/>
  <c r="G112" i="1" s="1"/>
  <c r="G111" i="1"/>
  <c r="I108" i="1"/>
  <c r="I107" i="1" s="1"/>
  <c r="I106" i="1" s="1"/>
  <c r="I105" i="1" s="1"/>
  <c r="I104" i="1" s="1"/>
  <c r="H108" i="1"/>
  <c r="H107" i="1" s="1"/>
  <c r="H106" i="1" s="1"/>
  <c r="H105" i="1" s="1"/>
  <c r="H104" i="1" s="1"/>
  <c r="G108" i="1"/>
  <c r="G107" i="1" s="1"/>
  <c r="G106" i="1" s="1"/>
  <c r="G104" i="1"/>
  <c r="G293" i="1" s="1"/>
  <c r="I103" i="1"/>
  <c r="I102" i="1" s="1"/>
  <c r="H103" i="1"/>
  <c r="H102" i="1" s="1"/>
  <c r="G102" i="1"/>
  <c r="I101" i="1"/>
  <c r="I100" i="1" s="1"/>
  <c r="I99" i="1" s="1"/>
  <c r="I98" i="1" s="1"/>
  <c r="H101" i="1"/>
  <c r="H100" i="1" s="1"/>
  <c r="H99" i="1" s="1"/>
  <c r="H98" i="1" s="1"/>
  <c r="G101" i="1"/>
  <c r="G100" i="1" s="1"/>
  <c r="G99" i="1" s="1"/>
  <c r="I97" i="1"/>
  <c r="I96" i="1" s="1"/>
  <c r="I95" i="1" s="1"/>
  <c r="H97" i="1"/>
  <c r="H96" i="1" s="1"/>
  <c r="H95" i="1" s="1"/>
  <c r="G97" i="1"/>
  <c r="G96" i="1" s="1"/>
  <c r="G95" i="1" s="1"/>
  <c r="I94" i="1"/>
  <c r="I93" i="1" s="1"/>
  <c r="I92" i="1" s="1"/>
  <c r="H94" i="1"/>
  <c r="H93" i="1" s="1"/>
  <c r="H92" i="1" s="1"/>
  <c r="G94" i="1"/>
  <c r="G93" i="1" s="1"/>
  <c r="G92" i="1" s="1"/>
  <c r="I91" i="1"/>
  <c r="I90" i="1" s="1"/>
  <c r="I89" i="1" s="1"/>
  <c r="I88" i="1" s="1"/>
  <c r="H91" i="1"/>
  <c r="H90" i="1" s="1"/>
  <c r="H89" i="1" s="1"/>
  <c r="H88" i="1" s="1"/>
  <c r="G91" i="1"/>
  <c r="G90" i="1" s="1"/>
  <c r="G89" i="1" s="1"/>
  <c r="G88" i="1" s="1"/>
  <c r="I87" i="1"/>
  <c r="I86" i="1" s="1"/>
  <c r="I85" i="1" s="1"/>
  <c r="H87" i="1"/>
  <c r="H86" i="1" s="1"/>
  <c r="H85" i="1" s="1"/>
  <c r="G87" i="1"/>
  <c r="G86" i="1" s="1"/>
  <c r="G85" i="1" s="1"/>
  <c r="I84" i="1"/>
  <c r="I83" i="1" s="1"/>
  <c r="H84" i="1"/>
  <c r="H83" i="1" s="1"/>
  <c r="G84" i="1"/>
  <c r="G83" i="1" s="1"/>
  <c r="I82" i="1"/>
  <c r="I81" i="1" s="1"/>
  <c r="H82" i="1"/>
  <c r="H81" i="1" s="1"/>
  <c r="G82" i="1"/>
  <c r="G81" i="1" s="1"/>
  <c r="I80" i="1"/>
  <c r="I79" i="1" s="1"/>
  <c r="H80" i="1"/>
  <c r="H79" i="1" s="1"/>
  <c r="G80" i="1"/>
  <c r="G79" i="1" s="1"/>
  <c r="I77" i="1"/>
  <c r="I76" i="1" s="1"/>
  <c r="I75" i="1" s="1"/>
  <c r="H77" i="1"/>
  <c r="H76" i="1" s="1"/>
  <c r="H75" i="1" s="1"/>
  <c r="G77" i="1"/>
  <c r="G76" i="1" s="1"/>
  <c r="G75" i="1" s="1"/>
  <c r="I73" i="1"/>
  <c r="I72" i="1" s="1"/>
  <c r="I71" i="1" s="1"/>
  <c r="I70" i="1" s="1"/>
  <c r="I69" i="1" s="1"/>
  <c r="H73" i="1"/>
  <c r="H72" i="1" s="1"/>
  <c r="H71" i="1" s="1"/>
  <c r="H70" i="1" s="1"/>
  <c r="H69" i="1" s="1"/>
  <c r="G73" i="1"/>
  <c r="G72" i="1" s="1"/>
  <c r="G71" i="1" s="1"/>
  <c r="G70" i="1" s="1"/>
  <c r="I67" i="1"/>
  <c r="I66" i="1" s="1"/>
  <c r="H67" i="1"/>
  <c r="H66" i="1" s="1"/>
  <c r="G66" i="1"/>
  <c r="I65" i="1"/>
  <c r="G65" i="1"/>
  <c r="H65" i="1"/>
  <c r="I64" i="1"/>
  <c r="I63" i="1" s="1"/>
  <c r="H64" i="1"/>
  <c r="H63" i="1" s="1"/>
  <c r="G64" i="1"/>
  <c r="G63" i="1" s="1"/>
  <c r="I59" i="1"/>
  <c r="I58" i="1" s="1"/>
  <c r="I57" i="1" s="1"/>
  <c r="I56" i="1" s="1"/>
  <c r="H59" i="1"/>
  <c r="H58" i="1" s="1"/>
  <c r="H57" i="1" s="1"/>
  <c r="H56" i="1" s="1"/>
  <c r="G59" i="1"/>
  <c r="G58" i="1" s="1"/>
  <c r="G57" i="1" s="1"/>
  <c r="I54" i="1"/>
  <c r="I53" i="1" s="1"/>
  <c r="I52" i="1" s="1"/>
  <c r="I51" i="1" s="1"/>
  <c r="H54" i="1"/>
  <c r="H53" i="1" s="1"/>
  <c r="H52" i="1" s="1"/>
  <c r="H51" i="1" s="1"/>
  <c r="G54" i="1"/>
  <c r="G53" i="1" s="1"/>
  <c r="G52" i="1" s="1"/>
  <c r="I49" i="1"/>
  <c r="I48" i="1" s="1"/>
  <c r="H49" i="1"/>
  <c r="H48" i="1" s="1"/>
  <c r="G49" i="1"/>
  <c r="G48" i="1" s="1"/>
  <c r="I47" i="1"/>
  <c r="I46" i="1" s="1"/>
  <c r="H47" i="1"/>
  <c r="H46" i="1" s="1"/>
  <c r="G47" i="1"/>
  <c r="G46" i="1" s="1"/>
  <c r="I45" i="1"/>
  <c r="I44" i="1" s="1"/>
  <c r="H45" i="1"/>
  <c r="H44" i="1" s="1"/>
  <c r="G45" i="1"/>
  <c r="G44" i="1" s="1"/>
  <c r="I42" i="1"/>
  <c r="I41" i="1" s="1"/>
  <c r="H42" i="1"/>
  <c r="H41" i="1" s="1"/>
  <c r="G42" i="1"/>
  <c r="G41" i="1" s="1"/>
  <c r="I40" i="1"/>
  <c r="I39" i="1" s="1"/>
  <c r="H40" i="1"/>
  <c r="H39" i="1" s="1"/>
  <c r="G40" i="1"/>
  <c r="G39" i="1" s="1"/>
  <c r="I38" i="1"/>
  <c r="I37" i="1" s="1"/>
  <c r="H38" i="1"/>
  <c r="H37" i="1" s="1"/>
  <c r="G38" i="1"/>
  <c r="G37" i="1" s="1"/>
  <c r="I34" i="1"/>
  <c r="I33" i="1" s="1"/>
  <c r="I32" i="1" s="1"/>
  <c r="H34" i="1"/>
  <c r="H33" i="1" s="1"/>
  <c r="H32" i="1" s="1"/>
  <c r="G34" i="1"/>
  <c r="G33" i="1" s="1"/>
  <c r="G32" i="1" s="1"/>
  <c r="I29" i="1"/>
  <c r="I28" i="1" s="1"/>
  <c r="H29" i="1"/>
  <c r="H28" i="1" s="1"/>
  <c r="G29" i="1"/>
  <c r="G28" i="1" s="1"/>
  <c r="I27" i="1"/>
  <c r="I26" i="1" s="1"/>
  <c r="H27" i="1"/>
  <c r="H26" i="1" s="1"/>
  <c r="G27" i="1"/>
  <c r="G26" i="1" s="1"/>
  <c r="I25" i="1"/>
  <c r="I24" i="1" s="1"/>
  <c r="H25" i="1"/>
  <c r="H24" i="1" s="1"/>
  <c r="G25" i="1"/>
  <c r="G24" i="1" s="1"/>
  <c r="I21" i="1"/>
  <c r="I20" i="1" s="1"/>
  <c r="I19" i="1" s="1"/>
  <c r="I18" i="1" s="1"/>
  <c r="H21" i="1"/>
  <c r="H20" i="1" s="1"/>
  <c r="H19" i="1" s="1"/>
  <c r="H18" i="1" s="1"/>
  <c r="G21" i="1"/>
  <c r="G20" i="1" s="1"/>
  <c r="G19" i="1" s="1"/>
  <c r="G215" i="1" l="1"/>
  <c r="G214" i="1" s="1"/>
  <c r="H290" i="1"/>
  <c r="H289" i="1" s="1"/>
  <c r="H288" i="1" s="1"/>
  <c r="H278" i="1" s="1"/>
  <c r="H141" i="1"/>
  <c r="H135" i="1" s="1"/>
  <c r="I215" i="1"/>
  <c r="I232" i="1"/>
  <c r="I231" i="1" s="1"/>
  <c r="I230" i="1" s="1"/>
  <c r="I141" i="1"/>
  <c r="I135" i="1" s="1"/>
  <c r="I122" i="1"/>
  <c r="I131" i="1"/>
  <c r="I130" i="1" s="1"/>
  <c r="I129" i="1" s="1"/>
  <c r="I110" i="1" s="1"/>
  <c r="G290" i="1"/>
  <c r="G289" i="1" s="1"/>
  <c r="H215" i="1"/>
  <c r="H214" i="1" s="1"/>
  <c r="H213" i="1" s="1"/>
  <c r="H232" i="1"/>
  <c r="H231" i="1" s="1"/>
  <c r="H230" i="1" s="1"/>
  <c r="H261" i="1"/>
  <c r="H175" i="1"/>
  <c r="H172" i="1" s="1"/>
  <c r="I290" i="1"/>
  <c r="I289" i="1" s="1"/>
  <c r="I288" i="1" s="1"/>
  <c r="I278" i="1" s="1"/>
  <c r="I203" i="1"/>
  <c r="I214" i="1"/>
  <c r="I213" i="1" s="1"/>
  <c r="G62" i="1"/>
  <c r="G131" i="1"/>
  <c r="G130" i="1" s="1"/>
  <c r="H125" i="1"/>
  <c r="G36" i="1"/>
  <c r="G35" i="1" s="1"/>
  <c r="H23" i="1"/>
  <c r="I62" i="1"/>
  <c r="I61" i="1" s="1"/>
  <c r="G78" i="1"/>
  <c r="H122" i="1"/>
  <c r="G122" i="1"/>
  <c r="G125" i="1"/>
  <c r="I125" i="1"/>
  <c r="G151" i="1"/>
  <c r="G150" i="1" s="1"/>
  <c r="I151" i="1"/>
  <c r="I150" i="1" s="1"/>
  <c r="I149" i="1" s="1"/>
  <c r="H151" i="1"/>
  <c r="H150" i="1" s="1"/>
  <c r="H149" i="1" s="1"/>
  <c r="G179" i="1"/>
  <c r="G178" i="1" s="1"/>
  <c r="I179" i="1"/>
  <c r="I178" i="1" s="1"/>
  <c r="H179" i="1"/>
  <c r="H178" i="1" s="1"/>
  <c r="G203" i="1"/>
  <c r="G278" i="1"/>
  <c r="G16" i="1" s="1"/>
  <c r="K16" i="1" s="1"/>
  <c r="I36" i="1"/>
  <c r="I35" i="1" s="1"/>
  <c r="I31" i="1" s="1"/>
  <c r="I78" i="1"/>
  <c r="I23" i="1"/>
  <c r="H62" i="1"/>
  <c r="H61" i="1" s="1"/>
  <c r="G98" i="1"/>
  <c r="H131" i="1"/>
  <c r="H130" i="1" s="1"/>
  <c r="H129" i="1" s="1"/>
  <c r="H110" i="1" s="1"/>
  <c r="G175" i="1"/>
  <c r="G172" i="1" s="1"/>
  <c r="I175" i="1"/>
  <c r="I172" i="1" s="1"/>
  <c r="H245" i="1"/>
  <c r="H244" i="1" s="1"/>
  <c r="G23" i="1"/>
  <c r="H36" i="1"/>
  <c r="H35" i="1" s="1"/>
  <c r="H31" i="1" s="1"/>
  <c r="H78" i="1"/>
  <c r="H203" i="1"/>
  <c r="I261" i="1"/>
  <c r="G245" i="1"/>
  <c r="I245" i="1"/>
  <c r="I244" i="1" s="1"/>
  <c r="K293" i="1" l="1"/>
  <c r="I212" i="1"/>
  <c r="H212" i="1"/>
  <c r="H171" i="1"/>
  <c r="H170" i="1" s="1"/>
  <c r="I121" i="1"/>
  <c r="H121" i="1"/>
  <c r="H17" i="1"/>
  <c r="I171" i="1"/>
  <c r="I170" i="1" s="1"/>
  <c r="I17" i="1"/>
  <c r="G121" i="1"/>
  <c r="I16" i="1" l="1"/>
  <c r="H16" i="1"/>
</calcChain>
</file>

<file path=xl/sharedStrings.xml><?xml version="1.0" encoding="utf-8"?>
<sst xmlns="http://schemas.openxmlformats.org/spreadsheetml/2006/main" count="1288" uniqueCount="330">
  <si>
    <t>Наименование</t>
  </si>
  <si>
    <t>Гла-ва</t>
  </si>
  <si>
    <t>Раздел</t>
  </si>
  <si>
    <t>Под-раздел</t>
  </si>
  <si>
    <t>Целевая статья</t>
  </si>
  <si>
    <t>Вид рас-ходов</t>
  </si>
  <si>
    <t>Сумма, тыс.руб.</t>
  </si>
  <si>
    <t>Плановый период</t>
  </si>
  <si>
    <t>Общегосударственные вопросы</t>
  </si>
  <si>
    <t>01</t>
  </si>
  <si>
    <t>00</t>
  </si>
  <si>
    <t>000 00 00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</si>
  <si>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</si>
  <si>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</si>
  <si>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</si>
  <si>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</si>
  <si>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002 00 00</t>
  </si>
  <si>
    <t>Глава муниципального образования</t>
  </si>
  <si>
    <t>002 03 00</t>
  </si>
  <si>
    <t>Выполнение функций органами местного самоуправления</t>
  </si>
  <si>
    <t>600</t>
  </si>
  <si>
    <t>03</t>
  </si>
  <si>
    <t>Центральный аппарат</t>
  </si>
  <si>
    <t>002 04 00</t>
  </si>
  <si>
    <t>Председатель представительного органа муниципального образования</t>
  </si>
  <si>
    <t>002 11 00</t>
  </si>
  <si>
    <t>Депутаты представительного органа муниципального образования</t>
  </si>
  <si>
    <t>002 12 00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</si>
  <si>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</si>
  <si>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</si>
  <si>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самоупрвления</t>
  </si>
  <si>
    <t>Межбюджетные трансферты</t>
  </si>
  <si>
    <t>551 00 00</t>
  </si>
  <si>
    <t>Иные субвенции местным бюджетам для финансового обеспечения расходных обязательств муниципальных образований по переданным для осуществления органам местного самоуправления государственным полномочиям</t>
  </si>
  <si>
    <t>551 02 00</t>
  </si>
  <si>
    <t>Осуществление государственных полномочий в сфере охраны труда</t>
  </si>
  <si>
    <t>551 02 01</t>
  </si>
  <si>
    <t>551 02 02</t>
  </si>
  <si>
    <t xml:space="preserve">Осуществление государственных полномочий в сфере административных правонарушений </t>
  </si>
  <si>
    <t>551 02 03</t>
  </si>
  <si>
    <t>Фонд компенсаций</t>
  </si>
  <si>
    <t>009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</si>
  <si>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</si>
  <si>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551 02 04</t>
  </si>
  <si>
    <t>Осуществление государственных полномочий по формированию торгового реестра</t>
  </si>
  <si>
    <t>551 02 06</t>
  </si>
  <si>
    <t>Осуществление государственных полномочий по предоставлению субсидий на возмещение убытков, возникающих в результате государственного регулирования тарифов, в сфере жилищно-коммунального хозяйства</t>
  </si>
  <si>
    <t>551 02 12</t>
  </si>
  <si>
    <t>Судебная система</t>
  </si>
  <si>
    <t>05</t>
  </si>
  <si>
    <t xml:space="preserve">000 </t>
  </si>
  <si>
    <t>Руководство и управление в сфере установленных функций</t>
  </si>
  <si>
    <t>001 00 00</t>
  </si>
  <si>
    <t>Составление (изменение) списков кандидатов в присяжные заседатели федеральных судов общей юрисдикции в РФ</t>
  </si>
  <si>
    <t>001 40 00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</si>
  <si>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</si>
  <si>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</si>
  <si>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</si>
  <si>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</si>
  <si>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Проведение выборов и референдумов</t>
  </si>
  <si>
    <t>020 00 00</t>
  </si>
  <si>
    <t>Проведение выборов в представительные органы муниципального образования</t>
  </si>
  <si>
    <t>020 00 02</t>
  </si>
  <si>
    <t>Проведение выборов главы муниципального образования</t>
  </si>
  <si>
    <t>020 00 03</t>
  </si>
  <si>
    <t>Проведение референдумов</t>
  </si>
  <si>
    <t>020 03 00</t>
  </si>
  <si>
    <t>Резервные фонды</t>
  </si>
  <si>
    <t>11</t>
  </si>
  <si>
    <t>070 00 00</t>
  </si>
  <si>
    <t>Резервные фонды местных администраций</t>
  </si>
  <si>
    <t>070 05 00</t>
  </si>
  <si>
    <t>Резервный фонд администрации  муниципального образования</t>
  </si>
  <si>
    <t>070 05 01</t>
  </si>
  <si>
    <t>Прочие расходы</t>
  </si>
  <si>
    <t>013</t>
  </si>
  <si>
    <t>13</t>
  </si>
  <si>
    <t>Фонд  администрации муниципального образования</t>
  </si>
  <si>
    <t>785</t>
  </si>
  <si>
    <t>072 00 00</t>
  </si>
  <si>
    <t>Фонд софинансирования региональных и федеральных целевых программ</t>
  </si>
  <si>
    <t>072 01 00</t>
  </si>
  <si>
    <t>Фонд софинансирования мероприятий  по поддержке жилищно-коммунального хозяйства</t>
  </si>
  <si>
    <t>072 02 00</t>
  </si>
  <si>
    <t>Фонд компенсации выпадающих доходов поселений</t>
  </si>
  <si>
    <t>072 03 00</t>
  </si>
  <si>
    <t>775</t>
  </si>
  <si>
    <t>Реализация государственной политики в области приватизации и управления государственной и муниципальной собственностью</t>
  </si>
  <si>
    <t xml:space="preserve"> 090 00 00</t>
  </si>
  <si>
    <t>Оценка недвижимости,признание прав и регулирование отношений  по государственной и муниципальной собственности</t>
  </si>
  <si>
    <t xml:space="preserve">01 </t>
  </si>
  <si>
    <t>090 02 00</t>
  </si>
  <si>
    <t>Реализация государственных функций, связанных с общегосударственным управлением</t>
  </si>
  <si>
    <t>092 00 00</t>
  </si>
  <si>
    <t>Выполнение других обязательств государства</t>
  </si>
  <si>
    <t>092 03 00</t>
  </si>
  <si>
    <t>Прочие выплаты по обязательствам государства</t>
  </si>
  <si>
    <t>092 03 05</t>
  </si>
  <si>
    <t>Учреждения по обеспечению хозяйственного обслуживания</t>
  </si>
  <si>
    <t>093 00 00</t>
  </si>
  <si>
    <t>Обеспечение деятельности подведомственных учреждений</t>
  </si>
  <si>
    <t>093 99 00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</si>
  <si>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</si>
  <si>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702</t>
  </si>
  <si>
    <t>Региональные целевые программы</t>
  </si>
  <si>
    <t>522 00 00</t>
  </si>
  <si>
    <t>Ведомственная целевая программа Архангельской области "Государственная поддержка социально ориентированных некоммерческих организаций  на 2011 – 2012 годы"</t>
  </si>
  <si>
    <t>522 43 00</t>
  </si>
  <si>
    <t>Целевые программы муниципальных образований</t>
  </si>
  <si>
    <t>795 00 00</t>
  </si>
  <si>
    <t>Ведомственная целевая программа МО "Вельский муниципальный район" "Развитие ТОС на территории МО "Вельский муниципальный район" на 2012-2013 годы"</t>
  </si>
  <si>
    <t>795 03 00</t>
  </si>
  <si>
    <t>Мероприятия целевых программ муниципальных образований на софинансирование областных программ</t>
  </si>
  <si>
    <t>795 03 01</t>
  </si>
  <si>
    <t>Софинансирование объектов муниципальной собственности за счёт  средств районного бюджета</t>
  </si>
  <si>
    <t>020</t>
  </si>
  <si>
    <t>Ведомственная целевая программа МО "Вельский муниципальный район" Автоматизация системы бухгалтерского учета"</t>
  </si>
  <si>
    <t>795 11 00</t>
  </si>
  <si>
    <t>Прочие мероприятия целевых программ муниципальных образований</t>
  </si>
  <si>
    <t>795 11 02</t>
  </si>
  <si>
    <t>Национальная оборона</t>
  </si>
  <si>
    <t>Мобилизационная и вневойсковая подготовка</t>
  </si>
  <si>
    <t xml:space="preserve">02 </t>
  </si>
  <si>
    <t>Осуществление полномочий по первичному воинскому учету на территориях, где отсутствуют военные комиссариаты</t>
  </si>
  <si>
    <t>001 36 00</t>
  </si>
  <si>
    <t>Национальная безопасность и правоохранительная деятельность</t>
  </si>
  <si>
    <t>Органы внутренних дел</t>
  </si>
  <si>
    <t>Долгосрочная целевая программа МО "Вельский муниципальный район" "Профилактика правонарушений в Вельском районе" на 2010-2012 годы</t>
  </si>
  <si>
    <t xml:space="preserve">03 </t>
  </si>
  <si>
    <t>795 21 00</t>
  </si>
  <si>
    <t>795 21 02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</si>
  <si>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</si>
  <si>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</si>
  <si>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Мероприятия по предупреждению и ликвидации последствий чрезвычайных ситуаций и стихийных бедствий</t>
  </si>
  <si>
    <t>218 00 00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</si>
  <si>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</si>
  <si>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</si>
  <si>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523 00 00</t>
  </si>
  <si>
    <t>Межбюджетные трансферты, передаваемые из бюджета муниципального района в бюджеты поселений на формирование мероприятий по ГО и ЧС</t>
  </si>
  <si>
    <t>523 0100</t>
  </si>
  <si>
    <t>Иные межбюджетные трансферты</t>
  </si>
  <si>
    <t>521 11 00</t>
  </si>
  <si>
    <t>017</t>
  </si>
  <si>
    <t>523 01 00</t>
  </si>
  <si>
    <t>Межбюджетные трансферты, передаваемые из бюджета муниципального района в бюджеты поселений на содержание и организацию деятельности аварийно-спасательных служб</t>
  </si>
  <si>
    <t>523 02 00</t>
  </si>
  <si>
    <t>521 12 00</t>
  </si>
  <si>
    <t>Обеспечение пожарной безопасности</t>
  </si>
  <si>
    <t>10</t>
  </si>
  <si>
    <t xml:space="preserve">Межбюджетные трансферты, передаваемые  из бюджета муниципального района в бюджеты поселений на мероприятия по обеспечению первичных мер  пожарной безопасности </t>
  </si>
  <si>
    <t>523 03 00</t>
  </si>
  <si>
    <t>Национальная экономика</t>
  </si>
  <si>
    <t>Топливно-энергетический комплекс</t>
  </si>
  <si>
    <t>Долгосрочная целевая программа Архангельской области "Социальное развитие села Архангельской области на 2010-2012 годы"</t>
  </si>
  <si>
    <t>522 51 00</t>
  </si>
  <si>
    <t>Бюджетные инвестиции</t>
  </si>
  <si>
    <t>003</t>
  </si>
  <si>
    <t>Сельское хозяйство и рыболовство</t>
  </si>
  <si>
    <t>Долгосрочная  целевая программа "Развитие агропромышленного комплекса МО "Вельский муниципальный район" на 2012-2015 годы"</t>
  </si>
  <si>
    <t>795 0100</t>
  </si>
  <si>
    <t>795 01 02</t>
  </si>
  <si>
    <t>Мероприятия в области сельскохозяйственного производства</t>
  </si>
  <si>
    <t>342</t>
  </si>
  <si>
    <t xml:space="preserve"> Транспорт</t>
  </si>
  <si>
    <t>08</t>
  </si>
  <si>
    <t>Транспортное обеспечение</t>
  </si>
  <si>
    <t>094 00 00</t>
  </si>
  <si>
    <t>Транспортное обеспечение муниципальных учреждений</t>
  </si>
  <si>
    <t>094 01 00</t>
  </si>
  <si>
    <t>Субсидии бюджетным учреждениям на  финансовое обеспечение  муниципального задания  на оказание муниципальных услуг ( выполнение работ)</t>
  </si>
  <si>
    <t>Субсидии  бюджетным учреждениям на иные цели</t>
  </si>
  <si>
    <t>703</t>
  </si>
  <si>
    <t>Дорожное хозяйство</t>
  </si>
  <si>
    <t>315 00 00</t>
  </si>
  <si>
    <t>Поддержка дорожного хозяйства</t>
  </si>
  <si>
    <t>315 02 00</t>
  </si>
  <si>
    <t>Строительство, реконструкция,капитальный ремонт, ремонт и содержание автомобильных дорог общего пользования  местного значения</t>
  </si>
  <si>
    <t>315 02 01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</si>
  <si>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</si>
  <si>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</si>
  <si>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</si>
  <si>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</si>
  <si>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</si>
  <si>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</si>
  <si>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Субсидии бюджетным учреждениям на иные цели</t>
  </si>
  <si>
    <t>Культура</t>
  </si>
  <si>
    <t>Учреждения культуры и мероприятия в сфере культуры и кинематографии</t>
  </si>
  <si>
    <t>440 00 00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</si>
  <si>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</si>
  <si>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440 02 00</t>
  </si>
  <si>
    <t>Выполнение функций казенными учреждениями</t>
  </si>
  <si>
    <t>701</t>
  </si>
  <si>
    <t>440 99 00</t>
  </si>
  <si>
    <t>Музеи и постоянные выставки</t>
  </si>
  <si>
    <t>441 00 00</t>
  </si>
  <si>
    <t>441 99 00</t>
  </si>
  <si>
    <t>Библиотеки</t>
  </si>
  <si>
    <t>442 00 00</t>
  </si>
  <si>
    <t>442 99 00</t>
  </si>
  <si>
    <t>Мероприятия в сфере культуры, кинематографии</t>
  </si>
  <si>
    <t>450 00 00</t>
  </si>
  <si>
    <t>Государственная поддержка в сфере культуры, кинематографии</t>
  </si>
  <si>
    <t>450 85 00</t>
  </si>
  <si>
    <t>Долгосрочная целевая программа Архангельской области "Доступная среда на 2011 – 2015 годы"</t>
  </si>
  <si>
    <t>522 81 00</t>
  </si>
  <si>
    <t>Иные субсидии местным бюджетам для софинансирования расходных обязательств по исполнению полномочий органов местного самоуправления по вопросам местного значения</t>
  </si>
  <si>
    <t>551 01 00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</si>
  <si>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</si>
  <si>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551 01 05</t>
  </si>
  <si>
    <t>Муниципальные целевые программы</t>
  </si>
  <si>
    <t>Ведомственная целевая программа МО "Вельский муниципальный район" "Доступная среда на 2012-2013 годы"</t>
  </si>
  <si>
    <t>795 08 00</t>
  </si>
  <si>
    <t>Мероприятия целевых программ муниципальных образований на софинансировании областных программ</t>
  </si>
  <si>
    <t>795 08 01</t>
  </si>
  <si>
    <t>Ведомственная целевая программа МО "Вельский муниципальный район" "Развитие туризма на территории Вельского  района на 2011-2013 годы"</t>
  </si>
  <si>
    <t>795 09 00</t>
  </si>
  <si>
    <t>795 09 02</t>
  </si>
  <si>
    <t>Ведомственная целевая программа "Развитие культуры и сохранение культурного наследия в МО "Вельский муниципальный район на 2011-2013 годы"</t>
  </si>
  <si>
    <t>795 10 00</t>
  </si>
  <si>
    <t>795 10 02</t>
  </si>
  <si>
    <t>Социальная политика</t>
  </si>
  <si>
    <t xml:space="preserve">10 </t>
  </si>
  <si>
    <t xml:space="preserve">00 </t>
  </si>
  <si>
    <t>Социальное обеспечение населения</t>
  </si>
  <si>
    <t>Социальная помощь</t>
  </si>
  <si>
    <t>505 00 00</t>
  </si>
  <si>
    <t>Мероприятия в области социальной политики</t>
  </si>
  <si>
    <t>505 33 00</t>
  </si>
  <si>
    <t>Почётные граждане</t>
  </si>
  <si>
    <t>505 33 02</t>
  </si>
  <si>
    <t>Социальные выплаты в части  исполнения  публичных нормативных обязательств</t>
  </si>
  <si>
    <t>095</t>
  </si>
  <si>
    <t>Одарённые дети</t>
  </si>
  <si>
    <t>505 33 04</t>
  </si>
  <si>
    <t>Социальные выплаты</t>
  </si>
  <si>
    <t>005</t>
  </si>
  <si>
    <t xml:space="preserve">Обеспечение равной доступности услуг общественного транспорта на территории соответсвующего субъекта Российской Федерации для отдельных категорий граждан, оказание мер социальной поддержки которым относится к ведению </t>
  </si>
  <si>
    <t>505 37 00</t>
  </si>
  <si>
    <t>Российской Федерации и субъектов РФ</t>
  </si>
  <si>
    <t xml:space="preserve"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 </t>
  </si>
  <si>
    <t>505 37 01</t>
  </si>
  <si>
    <t>Долгосрочная целевая программа МО "Вельский муниципальный район""Строительство и приобретение жилья в сельской местности на 2012-2015 годы"</t>
  </si>
  <si>
    <t>795 15 00</t>
  </si>
  <si>
    <t>795 15 01</t>
  </si>
  <si>
    <t>Субсидии на обеспечение жильем граждан Российской Федерации, проживающих в сельской местности</t>
  </si>
  <si>
    <t>099</t>
  </si>
  <si>
    <t>Охрана семьи и детства</t>
  </si>
  <si>
    <t>Обеспечение жилыми помещениями детей-сирот, детей, оставшихся без попечения родителей, а также детей, находящихся под опёкой (попечительством), не имеющих закрепленного жилого помещения</t>
  </si>
  <si>
    <t>505 36 00</t>
  </si>
  <si>
    <t>Обеспечение жилыми помещениями детей-сирот, детей, оставшихся без попечения родителей, а также детей, находящихся под опёкой (попечительством), не имеющих закрепленного жилого помещения, за счет средств областного бюджета</t>
  </si>
  <si>
    <t>505 36 01</t>
  </si>
  <si>
    <t>Иные безвозмездные и безвозвратные перечисления</t>
  </si>
  <si>
    <t>520 00 00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</si>
  <si>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</si>
  <si>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520 10 00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</si>
  <si>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образования, за счет средств областного бюджета</t>
  </si>
  <si>
    <t>520 10 01</t>
  </si>
  <si>
    <t>Обеспечение бесплатным питанием (молоком или кисломолочными напитками) учащихся начальных (1-4) классов</t>
  </si>
  <si>
    <t>551 01 08</t>
  </si>
  <si>
    <t>Другие вопросы в области социальной политики</t>
  </si>
  <si>
    <t>Реализация государственных функций в области социальной политики</t>
  </si>
  <si>
    <t>514 00 00</t>
  </si>
  <si>
    <t>514 01 00</t>
  </si>
  <si>
    <t>Субсидии отдельным общественным организациям и иным некоммерческим объединениям</t>
  </si>
  <si>
    <t>514 05 00</t>
  </si>
  <si>
    <t>Субсидии некоммерческим организациям</t>
  </si>
  <si>
    <t>019</t>
  </si>
  <si>
    <t>Осуществление государственных полномочий по выплате вознаграждений профессиональным опекунам</t>
  </si>
  <si>
    <t>514 10 00</t>
  </si>
  <si>
    <t>Осуществление государственных полномочий по организации и осуществлению деятельности по опеке и попечительству</t>
  </si>
  <si>
    <t>551 02 08</t>
  </si>
  <si>
    <t>Ведомственная целевая программа МО "Вельский муниципальный район" "Адресная социальная поддержка населения на 2011-2013 годы"</t>
  </si>
  <si>
    <t>795 16 00</t>
  </si>
  <si>
    <t>795 16 02</t>
  </si>
  <si>
    <t>Физическая культура и спорт</t>
  </si>
  <si>
    <t>Физическая культура</t>
  </si>
  <si>
    <t xml:space="preserve">795 00 00  </t>
  </si>
  <si>
    <t>Ведомственная целевая программа МО "Вельский муниципальный район" "Развитие физической культуры и спорта на 2012 год"</t>
  </si>
  <si>
    <t>795 20 00</t>
  </si>
  <si>
    <t>795 20 01</t>
  </si>
  <si>
    <t>Массовый спорт</t>
  </si>
  <si>
    <t>Долгосрочная целевая программа Архангельской области "Спорт Беломорья на 2011-2014 годы"</t>
  </si>
  <si>
    <t>522 67 00</t>
  </si>
  <si>
    <t>Спорт высших достижений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</si>
  <si>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</si>
  <si>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</si>
  <si>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долговым обязательствам</t>
  </si>
  <si>
    <t>065 00 00</t>
  </si>
  <si>
    <t>Процентные платежи по муниципальному долгу</t>
  </si>
  <si>
    <t xml:space="preserve">13 </t>
  </si>
  <si>
    <t>065 03 00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</si>
  <si>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</si>
  <si>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</si>
  <si>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</si>
  <si>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</t>
  </si>
  <si>
    <t>516 00 00</t>
  </si>
  <si>
    <t>516 01 00</t>
  </si>
  <si>
    <t>Выравнивание бюджетной обеспеченности поселений из районного фонда финансовой поддержки</t>
  </si>
  <si>
    <t>516 01 30</t>
  </si>
  <si>
    <t>Фонд финансовой поддержки</t>
  </si>
  <si>
    <t>008</t>
  </si>
  <si>
    <t>Иные дотации</t>
  </si>
  <si>
    <t xml:space="preserve">Дотации </t>
  </si>
  <si>
    <t>517 00 00</t>
  </si>
  <si>
    <t>Поддержка мер по обеспечению сбалансированности бюджетов</t>
  </si>
  <si>
    <t>517 02 00</t>
  </si>
  <si>
    <t>Прочие дотации</t>
  </si>
  <si>
    <t>007</t>
  </si>
  <si>
    <t>Прочие межбюджетные трансферты общего характера</t>
  </si>
  <si>
    <t>Ведомственная целевая программа Архангельской области "Выравнивание бюджетной обеспеченности муниципальных образований Архангельской области и Ненецкого автономного округа на 2012 – 2014 годы"</t>
  </si>
  <si>
    <t>522 04 00</t>
  </si>
  <si>
    <t>Выравнивание бюджетной обеспеченности поселений Архангельской области</t>
  </si>
  <si>
    <t>522 04 02</t>
  </si>
  <si>
    <t>ИТОГО</t>
  </si>
  <si>
    <r>
      <t xml:space="preserve">Осуществление государственных полномочий по созданию </t>
    </r>
    <r>
      <rPr>
        <sz val="12"/>
        <color indexed="10"/>
        <rFont val="Times New Roman"/>
        <family val="1"/>
        <charset val="204"/>
      </rPr>
      <t>и функционированию</t>
    </r>
    <r>
      <rPr>
        <sz val="12"/>
        <rFont val="Times New Roman"/>
        <family val="1"/>
        <charset val="204"/>
      </rPr>
      <t xml:space="preserve"> комиссий по делам несовершеннолетних и защите их прав</t>
    </r>
  </si>
  <si>
    <t>Приложение № 5</t>
  </si>
  <si>
    <t xml:space="preserve">                              Расходы бюджета муниципального образования </t>
  </si>
  <si>
    <t>к решению "Об исполнении бюджета</t>
  </si>
  <si>
    <t>ПРОЕКТ</t>
  </si>
  <si>
    <t xml:space="preserve">                            классификации расходов бюджетов Российской Федерации</t>
  </si>
  <si>
    <t>Другие общегосударственные вопросы</t>
  </si>
  <si>
    <t>Образование</t>
  </si>
  <si>
    <t>Общее образование</t>
  </si>
  <si>
    <t>Культура, кинематография</t>
  </si>
  <si>
    <t>Дорожное хозяйство (дорожные фонды)</t>
  </si>
  <si>
    <t>от  _________ 2021 года  № ____</t>
  </si>
  <si>
    <t xml:space="preserve">                                "Низовское" за 2020 год по разделам, подразделам  </t>
  </si>
  <si>
    <t>сельского поселения "Низовское"</t>
  </si>
  <si>
    <t>Вельского муниципального района</t>
  </si>
  <si>
    <t>Архангельской области за 2020 год"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</si>
</sst>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7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64" fontId="4" fillId="2" borderId="1" xfId="0" applyNumberFormat="1" applyFont="1" applyFill="1" applyBorder="1"/>
    <xf numFmtId="164" fontId="5" fillId="2" borderId="1" xfId="0" applyNumberFormat="1" applyFont="1" applyFill="1" applyBorder="1"/>
    <xf numFmtId="164" fontId="5" fillId="2" borderId="2" xfId="0" applyNumberFormat="1" applyFont="1" applyFill="1" applyBorder="1"/>
    <xf numFmtId="164" fontId="5" fillId="2" borderId="2" xfId="0" applyNumberFormat="1" applyFont="1" applyFill="1" applyBorder="1" applyAlignment="1"/>
    <xf numFmtId="164" fontId="5" fillId="2" borderId="5" xfId="0" applyNumberFormat="1" applyFont="1" applyFill="1" applyBorder="1" applyAlignment="1">
      <alignment wrapText="1"/>
    </xf>
    <xf numFmtId="164" fontId="4" fillId="2" borderId="8" xfId="0" applyNumberFormat="1" applyFont="1" applyFill="1" applyBorder="1"/>
    <xf numFmtId="164" fontId="4" fillId="2" borderId="9" xfId="0" applyNumberFormat="1" applyFont="1" applyFill="1" applyBorder="1"/>
    <xf numFmtId="164" fontId="5" fillId="2" borderId="5" xfId="0" applyNumberFormat="1" applyFont="1" applyFill="1" applyBorder="1"/>
    <xf numFmtId="164" fontId="4" fillId="2" borderId="3" xfId="0" applyNumberFormat="1" applyFont="1" applyFill="1" applyBorder="1"/>
    <xf numFmtId="165" fontId="0" fillId="2" borderId="0" xfId="0" applyNumberFormat="1" applyFill="1"/>
    <xf numFmtId="164" fontId="5" fillId="2" borderId="12" xfId="0" applyNumberFormat="1" applyFont="1" applyFill="1" applyBorder="1"/>
    <xf numFmtId="0" fontId="3" fillId="0" borderId="0" xfId="0" applyFont="1"/>
    <xf numFmtId="0" fontId="3" fillId="0" borderId="0" xfId="0" applyFont="1" applyFill="1"/>
    <xf numFmtId="0" fontId="2" fillId="2" borderId="0" xfId="0" applyFont="1" applyFill="1"/>
    <xf numFmtId="49" fontId="7" fillId="2" borderId="1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165" fontId="8" fillId="2" borderId="5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vertical="center"/>
    </xf>
    <xf numFmtId="165" fontId="8" fillId="2" borderId="5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8" fillId="2" borderId="11" xfId="0" applyNumberFormat="1" applyFont="1" applyFill="1" applyBorder="1" applyAlignment="1">
      <alignment horizontal="center" vertical="center"/>
    </xf>
    <xf numFmtId="165" fontId="8" fillId="2" borderId="12" xfId="0" applyNumberFormat="1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49" fontId="8" fillId="2" borderId="5" xfId="0" applyNumberFormat="1" applyFont="1" applyFill="1" applyBorder="1" applyAlignment="1">
      <alignment horizontal="left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/>
    </xf>
    <xf numFmtId="0" fontId="8" fillId="2" borderId="10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/>
    </xf>
    <xf numFmtId="0" fontId="3" fillId="2" borderId="0" xfId="0" applyFont="1" applyFill="1"/>
    <xf numFmtId="0" fontId="11" fillId="2" borderId="0" xfId="0" applyFont="1" applyFill="1" applyAlignment="1">
      <alignment horizontal="right"/>
    </xf>
    <xf numFmtId="0" fontId="11" fillId="3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12" fillId="2" borderId="0" xfId="0" applyFont="1" applyFill="1"/>
    <xf numFmtId="49" fontId="13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f\&#1052;&#1086;&#1080;%20&#1076;&#1086;&#1082;&#1091;&#1084;&#1077;&#1085;&#1090;&#1099;\&#1054;&#1050;&#1057;&#1040;&#1053;&#1040;\2012%20&#1075;&#1086;&#1076;\%20&#1073;&#1102;&#1076;&#1078;&#1077;&#1090;%202013\&#1089;&#1092;&#1086;&#1088;&#1084;&#1080;&#1088;&#1086;&#1074;&#1072;&#1085;&#1085;&#1099;&#1081;%20&#1073;&#1102;&#1076;&#1078;&#1077;&#1090;\&#1055;&#1088;&#1080;&#1083;&#1086;&#1078;&#1077;&#1085;&#1080;&#1077;%206,7%20&#1088;&#1072;&#1089;&#1093;&#1086;&#1076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азделам"/>
      <sheetName val="СВОД по ведомств."/>
      <sheetName val="ведомств.2013"/>
    </sheetNames>
    <sheetDataSet>
      <sheetData sheetId="0"/>
      <sheetData sheetId="1">
        <row r="44">
          <cell r="G44">
            <v>0</v>
          </cell>
        </row>
        <row r="129">
          <cell r="G129">
            <v>0</v>
          </cell>
        </row>
      </sheetData>
      <sheetData sheetId="2">
        <row r="17">
          <cell r="G17">
            <v>1539</v>
          </cell>
        </row>
        <row r="31">
          <cell r="G31">
            <v>22862.400000000001</v>
          </cell>
        </row>
        <row r="40">
          <cell r="G40">
            <v>976.5</v>
          </cell>
        </row>
        <row r="45">
          <cell r="G45">
            <v>10</v>
          </cell>
        </row>
        <row r="47">
          <cell r="G47">
            <v>50</v>
          </cell>
        </row>
        <row r="89">
          <cell r="G89">
            <v>285.60000000000002</v>
          </cell>
        </row>
        <row r="96">
          <cell r="G96">
            <v>10686.6</v>
          </cell>
        </row>
        <row r="101">
          <cell r="G101">
            <v>2314.3000000000002</v>
          </cell>
        </row>
        <row r="105">
          <cell r="G105">
            <v>345</v>
          </cell>
        </row>
        <row r="132">
          <cell r="G132">
            <v>549</v>
          </cell>
        </row>
        <row r="139">
          <cell r="G139">
            <v>612</v>
          </cell>
        </row>
        <row r="144">
          <cell r="G144">
            <v>612</v>
          </cell>
        </row>
        <row r="177">
          <cell r="G177">
            <v>1530</v>
          </cell>
        </row>
        <row r="322">
          <cell r="G322">
            <v>95</v>
          </cell>
        </row>
        <row r="324">
          <cell r="G324">
            <v>200</v>
          </cell>
        </row>
        <row r="329">
          <cell r="G329">
            <v>449.5</v>
          </cell>
        </row>
        <row r="342">
          <cell r="G342">
            <v>11002.5</v>
          </cell>
        </row>
        <row r="355">
          <cell r="G355">
            <v>400</v>
          </cell>
        </row>
        <row r="359">
          <cell r="G359">
            <v>45.6</v>
          </cell>
        </row>
        <row r="363">
          <cell r="G363">
            <v>5858</v>
          </cell>
        </row>
        <row r="690">
          <cell r="G690">
            <v>1000</v>
          </cell>
        </row>
        <row r="993">
          <cell r="G993">
            <v>243.3</v>
          </cell>
        </row>
        <row r="995">
          <cell r="G995">
            <v>9334.6</v>
          </cell>
        </row>
        <row r="999">
          <cell r="G999">
            <v>4039</v>
          </cell>
        </row>
        <row r="1003">
          <cell r="G1003">
            <v>14204.5</v>
          </cell>
        </row>
        <row r="1006">
          <cell r="G1006">
            <v>300</v>
          </cell>
        </row>
        <row r="1009">
          <cell r="G1009">
            <v>65</v>
          </cell>
        </row>
        <row r="1013">
          <cell r="G1013">
            <v>53.4</v>
          </cell>
        </row>
        <row r="1019">
          <cell r="G1019">
            <v>65</v>
          </cell>
        </row>
        <row r="1026">
          <cell r="G1026">
            <v>4472.7</v>
          </cell>
        </row>
        <row r="1030">
          <cell r="G1030">
            <v>20</v>
          </cell>
        </row>
        <row r="1033">
          <cell r="G1033">
            <v>700</v>
          </cell>
        </row>
        <row r="1083">
          <cell r="G1083">
            <v>450</v>
          </cell>
        </row>
        <row r="1431">
          <cell r="G1431">
            <v>12029</v>
          </cell>
        </row>
        <row r="1435">
          <cell r="G1435">
            <v>2851</v>
          </cell>
        </row>
        <row r="1864">
          <cell r="G1864">
            <v>1400</v>
          </cell>
        </row>
        <row r="1881">
          <cell r="G1881">
            <v>6687.6</v>
          </cell>
        </row>
        <row r="1896">
          <cell r="G1896">
            <v>1500</v>
          </cell>
        </row>
        <row r="1904">
          <cell r="G1904">
            <v>3000</v>
          </cell>
        </row>
        <row r="1906">
          <cell r="G1906">
            <v>1000</v>
          </cell>
        </row>
        <row r="1908">
          <cell r="G1908">
            <v>400</v>
          </cell>
        </row>
        <row r="1915">
          <cell r="G1915">
            <v>4670.5</v>
          </cell>
        </row>
        <row r="1938">
          <cell r="G1938">
            <v>1975.6000000000001</v>
          </cell>
        </row>
        <row r="2175">
          <cell r="G2175">
            <v>3483.4</v>
          </cell>
        </row>
        <row r="2182">
          <cell r="G2182">
            <v>2269.9</v>
          </cell>
        </row>
        <row r="2186">
          <cell r="G2186">
            <v>33818.5</v>
          </cell>
        </row>
        <row r="2191">
          <cell r="G2191">
            <v>13528.6</v>
          </cell>
        </row>
        <row r="2211">
          <cell r="G2211">
            <v>2449.7000000000003</v>
          </cell>
        </row>
        <row r="2213">
          <cell r="G2213">
            <v>1024</v>
          </cell>
        </row>
        <row r="2215">
          <cell r="G2215">
            <v>1812</v>
          </cell>
        </row>
        <row r="2616">
          <cell r="G2616">
            <v>4971.3</v>
          </cell>
        </row>
        <row r="2626">
          <cell r="G2626">
            <v>1067.8</v>
          </cell>
        </row>
        <row r="3054">
          <cell r="G3054">
            <v>3651.4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5"/>
  <sheetViews>
    <sheetView tabSelected="1" topLeftCell="A117" workbookViewId="0">
      <selection activeCell="L10" sqref="L10"/>
    </sheetView>
  </sheetViews>
  <sheetFormatPr defaultRowHeight="12.75" x14ac:dyDescent="0.2"/>
  <cols>
    <col min="1" max="1" width="76" style="1" customWidth="1"/>
    <col min="2" max="2" width="13.42578125" style="1" hidden="1" customWidth="1"/>
    <col min="3" max="3" width="9.28515625" style="1" customWidth="1"/>
    <col min="4" max="4" width="7.5703125" style="1" customWidth="1"/>
    <col min="5" max="5" width="10.140625" style="1" hidden="1" customWidth="1"/>
    <col min="6" max="6" width="8.5703125" style="1" hidden="1" customWidth="1"/>
    <col min="7" max="7" width="12.140625" style="1" customWidth="1"/>
    <col min="8" max="8" width="11.85546875" style="1" hidden="1" customWidth="1"/>
    <col min="9" max="9" width="10.42578125" style="1" hidden="1" customWidth="1"/>
    <col min="10" max="11" width="9.140625" style="1" hidden="1" customWidth="1"/>
    <col min="12" max="12" width="9.140625" style="1"/>
    <col min="13" max="13" width="4.42578125" style="1" customWidth="1"/>
    <col min="14" max="16384" width="9.140625" style="1"/>
  </cols>
  <sheetData>
    <row r="1" spans="1:11" x14ac:dyDescent="0.2">
      <c r="G1" s="74" t="s">
        <v>318</v>
      </c>
    </row>
    <row r="2" spans="1:11" ht="15" x14ac:dyDescent="0.25">
      <c r="C2" s="72"/>
      <c r="D2" s="71" t="s">
        <v>315</v>
      </c>
      <c r="E2" s="72"/>
      <c r="F2" s="72"/>
      <c r="G2" s="71"/>
      <c r="H2" s="71"/>
      <c r="I2" s="71"/>
      <c r="J2" s="71"/>
      <c r="K2" s="71"/>
    </row>
    <row r="3" spans="1:11" ht="15" x14ac:dyDescent="0.25">
      <c r="C3" s="72"/>
      <c r="D3" s="72" t="s">
        <v>317</v>
      </c>
      <c r="E3" s="72"/>
      <c r="F3" s="72"/>
      <c r="G3" s="71"/>
      <c r="H3" s="71"/>
      <c r="I3" s="71"/>
      <c r="J3" s="71"/>
      <c r="K3" s="71"/>
    </row>
    <row r="4" spans="1:11" ht="15" x14ac:dyDescent="0.25">
      <c r="C4" s="72"/>
      <c r="D4" s="72" t="s">
        <v>327</v>
      </c>
      <c r="E4" s="72"/>
      <c r="F4" s="72"/>
      <c r="G4" s="71"/>
      <c r="H4" s="71"/>
      <c r="I4" s="71"/>
      <c r="J4" s="71"/>
      <c r="K4" s="71"/>
    </row>
    <row r="5" spans="1:11" ht="15" x14ac:dyDescent="0.25">
      <c r="C5" s="72"/>
      <c r="D5" s="72" t="s">
        <v>328</v>
      </c>
      <c r="E5" s="72"/>
      <c r="F5" s="72"/>
      <c r="G5" s="71"/>
      <c r="H5" s="71"/>
      <c r="I5" s="71"/>
      <c r="J5" s="71"/>
      <c r="K5" s="71"/>
    </row>
    <row r="6" spans="1:11" ht="15" x14ac:dyDescent="0.25">
      <c r="C6" s="72"/>
      <c r="D6" s="72" t="s">
        <v>329</v>
      </c>
      <c r="E6" s="72"/>
      <c r="F6" s="72"/>
      <c r="G6" s="71"/>
      <c r="H6" s="71"/>
      <c r="I6" s="71"/>
      <c r="J6" s="71"/>
      <c r="K6" s="71"/>
    </row>
    <row r="7" spans="1:11" ht="15" x14ac:dyDescent="0.25">
      <c r="C7" s="72"/>
      <c r="D7" s="72" t="s">
        <v>325</v>
      </c>
      <c r="E7" s="72"/>
      <c r="F7" s="72"/>
      <c r="G7" s="71"/>
      <c r="H7" s="71"/>
      <c r="I7" s="71"/>
      <c r="J7" s="71"/>
      <c r="K7" s="71"/>
    </row>
    <row r="8" spans="1:11" x14ac:dyDescent="0.2">
      <c r="C8" s="24"/>
      <c r="D8" s="24"/>
      <c r="E8" s="24"/>
      <c r="F8" s="25"/>
      <c r="G8" s="70"/>
      <c r="H8" s="24"/>
    </row>
    <row r="9" spans="1:11" ht="15.75" x14ac:dyDescent="0.25">
      <c r="A9" s="73" t="s">
        <v>316</v>
      </c>
      <c r="B9" s="38"/>
      <c r="C9" s="38"/>
      <c r="D9" s="38"/>
      <c r="F9" s="2"/>
      <c r="G9" s="2"/>
    </row>
    <row r="10" spans="1:11" ht="15.75" x14ac:dyDescent="0.25">
      <c r="A10" s="73" t="s">
        <v>326</v>
      </c>
      <c r="B10" s="69"/>
      <c r="C10" s="69"/>
      <c r="D10" s="69"/>
      <c r="E10" s="2"/>
      <c r="F10" s="2"/>
      <c r="G10" s="2"/>
    </row>
    <row r="11" spans="1:11" ht="15.75" x14ac:dyDescent="0.25">
      <c r="A11" s="69" t="s">
        <v>319</v>
      </c>
      <c r="B11" s="69"/>
      <c r="C11" s="69"/>
      <c r="D11" s="69"/>
      <c r="E11" s="2"/>
      <c r="F11" s="2"/>
      <c r="G11" s="2"/>
    </row>
    <row r="13" spans="1:11" ht="24" x14ac:dyDescent="0.2">
      <c r="A13" s="76" t="s">
        <v>0</v>
      </c>
      <c r="B13" s="76" t="s">
        <v>1</v>
      </c>
      <c r="C13" s="76" t="s">
        <v>2</v>
      </c>
      <c r="D13" s="76" t="s">
        <v>3</v>
      </c>
      <c r="E13" s="76" t="s">
        <v>4</v>
      </c>
      <c r="F13" s="76" t="s">
        <v>5</v>
      </c>
      <c r="G13" s="76" t="s">
        <v>6</v>
      </c>
      <c r="H13" s="4" t="s">
        <v>7</v>
      </c>
    </row>
    <row r="14" spans="1:11" x14ac:dyDescent="0.2">
      <c r="A14" s="5">
        <v>1</v>
      </c>
      <c r="B14" s="5"/>
      <c r="C14" s="5">
        <v>2</v>
      </c>
      <c r="D14" s="5">
        <v>3</v>
      </c>
      <c r="E14" s="5"/>
      <c r="F14" s="5"/>
      <c r="G14" s="5">
        <v>4</v>
      </c>
      <c r="H14" s="3">
        <v>2013</v>
      </c>
      <c r="I14" s="3">
        <v>2014</v>
      </c>
    </row>
    <row r="15" spans="1:11" x14ac:dyDescent="0.2">
      <c r="A15" s="4"/>
      <c r="B15" s="4"/>
      <c r="C15" s="6"/>
      <c r="D15" s="6"/>
      <c r="E15" s="6"/>
      <c r="F15" s="6"/>
      <c r="G15" s="7"/>
      <c r="H15" s="6"/>
      <c r="I15" s="6"/>
    </row>
    <row r="16" spans="1:11" ht="15" hidden="1" x14ac:dyDescent="0.25">
      <c r="A16" s="8"/>
      <c r="B16" s="9"/>
      <c r="C16" s="10"/>
      <c r="D16" s="10"/>
      <c r="E16" s="10"/>
      <c r="F16" s="10"/>
      <c r="G16" s="11" t="e">
        <f>G17+G104+G110+G135+G164+#REF!+#REF!+G170+G212+G261+G272+G278</f>
        <v>#REF!</v>
      </c>
      <c r="H16" s="11" t="e">
        <f>H17+H104+H110+H135+H164+#REF!+#REF!+H170+H212+H261+H272+H278</f>
        <v>#REF!</v>
      </c>
      <c r="I16" s="11" t="e">
        <f>I17+I104+I110+I135+I164+#REF!+#REF!+I170+I212+I261+I272+I278</f>
        <v>#REF!</v>
      </c>
      <c r="J16" s="1">
        <v>977007.4</v>
      </c>
      <c r="K16" s="12" t="e">
        <f>J16-G16</f>
        <v>#REF!</v>
      </c>
    </row>
    <row r="17" spans="1:9" ht="21.75" customHeight="1" x14ac:dyDescent="0.25">
      <c r="A17" s="58" t="s">
        <v>8</v>
      </c>
      <c r="B17" s="27"/>
      <c r="C17" s="28" t="s">
        <v>9</v>
      </c>
      <c r="D17" s="28" t="s">
        <v>10</v>
      </c>
      <c r="E17" s="28" t="s">
        <v>11</v>
      </c>
      <c r="F17" s="28" t="s">
        <v>12</v>
      </c>
      <c r="G17" s="29">
        <f>G18+G31+G56+G61+G69+G103</f>
        <v>2485.3000000000002</v>
      </c>
      <c r="H17" s="13" t="e">
        <f>H18+#REF!+H31+H56+H61+H69+#REF!</f>
        <v>#REF!</v>
      </c>
      <c r="I17" s="13" t="e">
        <f>I18+#REF!+I31+I56+I61+I69+#REF!</f>
        <v>#REF!</v>
      </c>
    </row>
    <row r="18" spans="1:9" ht="33.75" customHeight="1" x14ac:dyDescent="0.25">
      <c r="A18" s="59" t="s">
        <v>13</v>
      </c>
      <c r="B18" s="32"/>
      <c r="C18" s="30" t="s">
        <v>9</v>
      </c>
      <c r="D18" s="30" t="s">
        <v>14</v>
      </c>
      <c r="E18" s="30" t="s">
        <v>11</v>
      </c>
      <c r="F18" s="30" t="s">
        <v>12</v>
      </c>
      <c r="G18" s="31">
        <v>724</v>
      </c>
      <c r="H18" s="13" t="e">
        <f t="shared" ref="G18:I20" si="0">H19</f>
        <v>#REF!</v>
      </c>
      <c r="I18" s="13" t="e">
        <f t="shared" si="0"/>
        <v>#REF!</v>
      </c>
    </row>
    <row r="19" spans="1:9" ht="52.5" hidden="1" customHeight="1" x14ac:dyDescent="0.25">
      <c r="A19" s="59" t="s">
        <v>15</v>
      </c>
      <c r="B19" s="32"/>
      <c r="C19" s="30" t="s">
        <v>9</v>
      </c>
      <c r="D19" s="30" t="s">
        <v>14</v>
      </c>
      <c r="E19" s="30" t="s">
        <v>16</v>
      </c>
      <c r="F19" s="30" t="s">
        <v>12</v>
      </c>
      <c r="G19" s="31">
        <f t="shared" si="0"/>
        <v>1539</v>
      </c>
      <c r="H19" s="14" t="e">
        <f t="shared" si="0"/>
        <v>#REF!</v>
      </c>
      <c r="I19" s="14" t="e">
        <f t="shared" si="0"/>
        <v>#REF!</v>
      </c>
    </row>
    <row r="20" spans="1:9" ht="15.75" hidden="1" x14ac:dyDescent="0.25">
      <c r="A20" s="59" t="s">
        <v>17</v>
      </c>
      <c r="B20" s="32"/>
      <c r="C20" s="30" t="s">
        <v>9</v>
      </c>
      <c r="D20" s="30" t="s">
        <v>14</v>
      </c>
      <c r="E20" s="30" t="s">
        <v>18</v>
      </c>
      <c r="F20" s="30" t="s">
        <v>12</v>
      </c>
      <c r="G20" s="31">
        <f t="shared" si="0"/>
        <v>1539</v>
      </c>
      <c r="H20" s="14" t="e">
        <f t="shared" si="0"/>
        <v>#REF!</v>
      </c>
      <c r="I20" s="14" t="e">
        <f t="shared" si="0"/>
        <v>#REF!</v>
      </c>
    </row>
    <row r="21" spans="1:9" ht="15.75" hidden="1" x14ac:dyDescent="0.25">
      <c r="A21" s="59" t="s">
        <v>19</v>
      </c>
      <c r="B21" s="32"/>
      <c r="C21" s="30" t="s">
        <v>9</v>
      </c>
      <c r="D21" s="30" t="s">
        <v>14</v>
      </c>
      <c r="E21" s="30" t="s">
        <v>18</v>
      </c>
      <c r="F21" s="30" t="s">
        <v>20</v>
      </c>
      <c r="G21" s="31">
        <f>[1]ведомств.2013!G17</f>
        <v>1539</v>
      </c>
      <c r="H21" s="14" t="e">
        <f>#REF!+#REF!+#REF!+#REF!+#REF!+#REF!+#REF!+#REF!+#REF!</f>
        <v>#REF!</v>
      </c>
      <c r="I21" s="14" t="e">
        <f>#REF!+#REF!+#REF!+#REF!+#REF!+#REF!+#REF!+#REF!+#REF!</f>
        <v>#REF!</v>
      </c>
    </row>
    <row r="22" spans="1:9" ht="15.75" hidden="1" x14ac:dyDescent="0.25">
      <c r="A22" s="59"/>
      <c r="B22" s="32"/>
      <c r="C22" s="30"/>
      <c r="D22" s="30"/>
      <c r="E22" s="30"/>
      <c r="F22" s="30"/>
      <c r="G22" s="31"/>
      <c r="H22" s="14"/>
      <c r="I22" s="14"/>
    </row>
    <row r="23" spans="1:9" ht="54" hidden="1" customHeight="1" x14ac:dyDescent="0.25">
      <c r="A23" s="59" t="s">
        <v>15</v>
      </c>
      <c r="B23" s="32"/>
      <c r="C23" s="30" t="s">
        <v>9</v>
      </c>
      <c r="D23" s="30" t="s">
        <v>21</v>
      </c>
      <c r="E23" s="30" t="s">
        <v>16</v>
      </c>
      <c r="F23" s="30" t="s">
        <v>12</v>
      </c>
      <c r="G23" s="31">
        <f>G24+G26+G28</f>
        <v>5285.7000000000007</v>
      </c>
      <c r="H23" s="14" t="e">
        <f>H24+H26+H28</f>
        <v>#REF!</v>
      </c>
      <c r="I23" s="14" t="e">
        <f>I24+I26+I28</f>
        <v>#REF!</v>
      </c>
    </row>
    <row r="24" spans="1:9" ht="15.75" hidden="1" x14ac:dyDescent="0.25">
      <c r="A24" s="59" t="s">
        <v>22</v>
      </c>
      <c r="B24" s="32"/>
      <c r="C24" s="30" t="s">
        <v>9</v>
      </c>
      <c r="D24" s="30" t="s">
        <v>21</v>
      </c>
      <c r="E24" s="30" t="s">
        <v>23</v>
      </c>
      <c r="F24" s="30" t="s">
        <v>12</v>
      </c>
      <c r="G24" s="31">
        <f>G25</f>
        <v>2449.7000000000003</v>
      </c>
      <c r="H24" s="14" t="e">
        <f>H25</f>
        <v>#REF!</v>
      </c>
      <c r="I24" s="14" t="e">
        <f>I25</f>
        <v>#REF!</v>
      </c>
    </row>
    <row r="25" spans="1:9" ht="15.75" hidden="1" x14ac:dyDescent="0.25">
      <c r="A25" s="59" t="s">
        <v>19</v>
      </c>
      <c r="B25" s="32"/>
      <c r="C25" s="30" t="s">
        <v>9</v>
      </c>
      <c r="D25" s="30" t="s">
        <v>21</v>
      </c>
      <c r="E25" s="30" t="s">
        <v>23</v>
      </c>
      <c r="F25" s="30" t="s">
        <v>20</v>
      </c>
      <c r="G25" s="31">
        <f>[1]ведомств.2013!G2211</f>
        <v>2449.7000000000003</v>
      </c>
      <c r="H25" s="14" t="e">
        <f>#REF!+#REF!+#REF!+#REF!+#REF!+#REF!+#REF!+#REF!+#REF!</f>
        <v>#REF!</v>
      </c>
      <c r="I25" s="14" t="e">
        <f>#REF!+#REF!+#REF!+#REF!+#REF!+#REF!+#REF!+#REF!+#REF!</f>
        <v>#REF!</v>
      </c>
    </row>
    <row r="26" spans="1:9" ht="15.75" hidden="1" x14ac:dyDescent="0.25">
      <c r="A26" s="59" t="s">
        <v>24</v>
      </c>
      <c r="B26" s="32"/>
      <c r="C26" s="30" t="s">
        <v>9</v>
      </c>
      <c r="D26" s="30" t="s">
        <v>21</v>
      </c>
      <c r="E26" s="30" t="s">
        <v>25</v>
      </c>
      <c r="F26" s="30" t="s">
        <v>12</v>
      </c>
      <c r="G26" s="31">
        <f>G27</f>
        <v>1024</v>
      </c>
      <c r="H26" s="14" t="e">
        <f>H27</f>
        <v>#REF!</v>
      </c>
      <c r="I26" s="14" t="e">
        <f>I27</f>
        <v>#REF!</v>
      </c>
    </row>
    <row r="27" spans="1:9" ht="15.75" hidden="1" x14ac:dyDescent="0.25">
      <c r="A27" s="59" t="s">
        <v>19</v>
      </c>
      <c r="B27" s="32"/>
      <c r="C27" s="30" t="s">
        <v>9</v>
      </c>
      <c r="D27" s="30" t="s">
        <v>21</v>
      </c>
      <c r="E27" s="30" t="s">
        <v>25</v>
      </c>
      <c r="F27" s="30" t="s">
        <v>20</v>
      </c>
      <c r="G27" s="31">
        <f>[1]ведомств.2013!G2213</f>
        <v>1024</v>
      </c>
      <c r="H27" s="14" t="e">
        <f>#REF!+#REF!+#REF!+#REF!+#REF!+#REF!+#REF!+#REF!+#REF!</f>
        <v>#REF!</v>
      </c>
      <c r="I27" s="14" t="e">
        <f>#REF!+#REF!+#REF!+#REF!+#REF!+#REF!+#REF!+#REF!+#REF!</f>
        <v>#REF!</v>
      </c>
    </row>
    <row r="28" spans="1:9" ht="15.75" hidden="1" x14ac:dyDescent="0.25">
      <c r="A28" s="59" t="s">
        <v>26</v>
      </c>
      <c r="B28" s="32"/>
      <c r="C28" s="30" t="s">
        <v>9</v>
      </c>
      <c r="D28" s="30" t="s">
        <v>21</v>
      </c>
      <c r="E28" s="30" t="s">
        <v>27</v>
      </c>
      <c r="F28" s="30" t="s">
        <v>12</v>
      </c>
      <c r="G28" s="31">
        <f>G29</f>
        <v>1812</v>
      </c>
      <c r="H28" s="14" t="e">
        <f>H29</f>
        <v>#REF!</v>
      </c>
      <c r="I28" s="14" t="e">
        <f>I29</f>
        <v>#REF!</v>
      </c>
    </row>
    <row r="29" spans="1:9" ht="15.75" hidden="1" x14ac:dyDescent="0.25">
      <c r="A29" s="59" t="s">
        <v>19</v>
      </c>
      <c r="B29" s="32"/>
      <c r="C29" s="30" t="s">
        <v>9</v>
      </c>
      <c r="D29" s="30" t="s">
        <v>21</v>
      </c>
      <c r="E29" s="30" t="s">
        <v>27</v>
      </c>
      <c r="F29" s="30" t="s">
        <v>20</v>
      </c>
      <c r="G29" s="31">
        <f>[1]ведомств.2013!G2215</f>
        <v>1812</v>
      </c>
      <c r="H29" s="14" t="e">
        <f>#REF!+#REF!+#REF!+#REF!+#REF!+#REF!+#REF!+#REF!+#REF!</f>
        <v>#REF!</v>
      </c>
      <c r="I29" s="14" t="e">
        <f>#REF!+#REF!+#REF!+#REF!+#REF!+#REF!+#REF!+#REF!+#REF!</f>
        <v>#REF!</v>
      </c>
    </row>
    <row r="30" spans="1:9" ht="15.75" hidden="1" x14ac:dyDescent="0.25">
      <c r="A30" s="59"/>
      <c r="B30" s="32"/>
      <c r="C30" s="30"/>
      <c r="D30" s="30"/>
      <c r="E30" s="30"/>
      <c r="F30" s="30"/>
      <c r="G30" s="31"/>
      <c r="H30" s="14"/>
      <c r="I30" s="14"/>
    </row>
    <row r="31" spans="1:9" ht="56.25" customHeight="1" x14ac:dyDescent="0.25">
      <c r="A31" s="59" t="s">
        <v>28</v>
      </c>
      <c r="B31" s="32"/>
      <c r="C31" s="30" t="s">
        <v>9</v>
      </c>
      <c r="D31" s="30" t="s">
        <v>29</v>
      </c>
      <c r="E31" s="30" t="s">
        <v>11</v>
      </c>
      <c r="F31" s="30" t="s">
        <v>12</v>
      </c>
      <c r="G31" s="31">
        <v>1639.3</v>
      </c>
      <c r="H31" s="13" t="e">
        <f>H32+H35</f>
        <v>#REF!</v>
      </c>
      <c r="I31" s="13" t="e">
        <f>I32+I35</f>
        <v>#REF!</v>
      </c>
    </row>
    <row r="32" spans="1:9" ht="50.25" hidden="1" customHeight="1" x14ac:dyDescent="0.25">
      <c r="A32" s="59" t="s">
        <v>30</v>
      </c>
      <c r="B32" s="32"/>
      <c r="C32" s="30" t="s">
        <v>9</v>
      </c>
      <c r="D32" s="30" t="s">
        <v>29</v>
      </c>
      <c r="E32" s="30" t="s">
        <v>16</v>
      </c>
      <c r="F32" s="30" t="s">
        <v>12</v>
      </c>
      <c r="G32" s="31">
        <f t="shared" ref="G32:I33" si="1">G33</f>
        <v>22862.400000000001</v>
      </c>
      <c r="H32" s="14" t="e">
        <f t="shared" si="1"/>
        <v>#REF!</v>
      </c>
      <c r="I32" s="14" t="e">
        <f t="shared" si="1"/>
        <v>#REF!</v>
      </c>
    </row>
    <row r="33" spans="1:9" ht="15.75" hidden="1" x14ac:dyDescent="0.25">
      <c r="A33" s="59" t="s">
        <v>22</v>
      </c>
      <c r="B33" s="32"/>
      <c r="C33" s="30" t="s">
        <v>9</v>
      </c>
      <c r="D33" s="30" t="s">
        <v>29</v>
      </c>
      <c r="E33" s="30" t="s">
        <v>23</v>
      </c>
      <c r="F33" s="30" t="s">
        <v>12</v>
      </c>
      <c r="G33" s="31">
        <f t="shared" si="1"/>
        <v>22862.400000000001</v>
      </c>
      <c r="H33" s="14" t="e">
        <f t="shared" si="1"/>
        <v>#REF!</v>
      </c>
      <c r="I33" s="14" t="e">
        <f t="shared" si="1"/>
        <v>#REF!</v>
      </c>
    </row>
    <row r="34" spans="1:9" ht="15.75" hidden="1" x14ac:dyDescent="0.25">
      <c r="A34" s="59" t="s">
        <v>19</v>
      </c>
      <c r="B34" s="32"/>
      <c r="C34" s="30" t="s">
        <v>9</v>
      </c>
      <c r="D34" s="30" t="s">
        <v>29</v>
      </c>
      <c r="E34" s="30" t="s">
        <v>23</v>
      </c>
      <c r="F34" s="30" t="s">
        <v>20</v>
      </c>
      <c r="G34" s="31">
        <f>[1]ведомств.2013!G31</f>
        <v>22862.400000000001</v>
      </c>
      <c r="H34" s="14" t="e">
        <f>#REF!+#REF!+#REF!+#REF!+#REF!+#REF!+#REF!+#REF!+#REF!</f>
        <v>#REF!</v>
      </c>
      <c r="I34" s="14" t="e">
        <f>#REF!+#REF!+#REF!+#REF!+#REF!+#REF!+#REF!+#REF!+#REF!</f>
        <v>#REF!</v>
      </c>
    </row>
    <row r="35" spans="1:9" ht="15.75" hidden="1" x14ac:dyDescent="0.25">
      <c r="A35" s="59" t="s">
        <v>31</v>
      </c>
      <c r="B35" s="32"/>
      <c r="C35" s="30" t="s">
        <v>9</v>
      </c>
      <c r="D35" s="30" t="s">
        <v>29</v>
      </c>
      <c r="E35" s="30" t="s">
        <v>32</v>
      </c>
      <c r="F35" s="30" t="s">
        <v>12</v>
      </c>
      <c r="G35" s="31">
        <f>G36</f>
        <v>2436.5</v>
      </c>
      <c r="H35" s="14" t="e">
        <f>H36</f>
        <v>#REF!</v>
      </c>
      <c r="I35" s="14" t="e">
        <f>I36</f>
        <v>#REF!</v>
      </c>
    </row>
    <row r="36" spans="1:9" ht="80.25" hidden="1" customHeight="1" x14ac:dyDescent="0.25">
      <c r="A36" s="53" t="s">
        <v>33</v>
      </c>
      <c r="B36" s="32"/>
      <c r="C36" s="30" t="s">
        <v>9</v>
      </c>
      <c r="D36" s="30" t="s">
        <v>29</v>
      </c>
      <c r="E36" s="30" t="s">
        <v>34</v>
      </c>
      <c r="F36" s="30" t="s">
        <v>12</v>
      </c>
      <c r="G36" s="31">
        <f>G37+G39+G44+G41+G46+G48</f>
        <v>2436.5</v>
      </c>
      <c r="H36" s="14" t="e">
        <f>H37+H39+H44+H41+H46+H48</f>
        <v>#REF!</v>
      </c>
      <c r="I36" s="14" t="e">
        <f>I37+I39+I44+I41+I46+I48</f>
        <v>#REF!</v>
      </c>
    </row>
    <row r="37" spans="1:9" ht="15.75" hidden="1" x14ac:dyDescent="0.25">
      <c r="A37" s="59" t="s">
        <v>35</v>
      </c>
      <c r="B37" s="32"/>
      <c r="C37" s="30" t="s">
        <v>9</v>
      </c>
      <c r="D37" s="30" t="s">
        <v>29</v>
      </c>
      <c r="E37" s="30" t="s">
        <v>36</v>
      </c>
      <c r="F37" s="30" t="s">
        <v>12</v>
      </c>
      <c r="G37" s="31">
        <f>G38</f>
        <v>0</v>
      </c>
      <c r="H37" s="14" t="e">
        <f>H38</f>
        <v>#REF!</v>
      </c>
      <c r="I37" s="14" t="e">
        <f>I38</f>
        <v>#REF!</v>
      </c>
    </row>
    <row r="38" spans="1:9" ht="15.75" hidden="1" x14ac:dyDescent="0.25">
      <c r="A38" s="59" t="s">
        <v>19</v>
      </c>
      <c r="B38" s="32"/>
      <c r="C38" s="30" t="s">
        <v>9</v>
      </c>
      <c r="D38" s="30" t="s">
        <v>29</v>
      </c>
      <c r="E38" s="30" t="s">
        <v>36</v>
      </c>
      <c r="F38" s="30" t="s">
        <v>20</v>
      </c>
      <c r="G38" s="31">
        <f>[1]ведомств.2013!G38</f>
        <v>0</v>
      </c>
      <c r="H38" s="14" t="e">
        <f>#REF!+#REF!+#REF!+#REF!+#REF!+#REF!+#REF!+#REF!+#REF!</f>
        <v>#REF!</v>
      </c>
      <c r="I38" s="14" t="e">
        <f>#REF!+#REF!+#REF!+#REF!+#REF!+#REF!+#REF!+#REF!+#REF!</f>
        <v>#REF!</v>
      </c>
    </row>
    <row r="39" spans="1:9" ht="41.25" hidden="1" customHeight="1" x14ac:dyDescent="0.25">
      <c r="A39" s="59" t="s">
        <v>314</v>
      </c>
      <c r="B39" s="32"/>
      <c r="C39" s="30" t="s">
        <v>9</v>
      </c>
      <c r="D39" s="30" t="s">
        <v>29</v>
      </c>
      <c r="E39" s="30" t="s">
        <v>37</v>
      </c>
      <c r="F39" s="30" t="s">
        <v>12</v>
      </c>
      <c r="G39" s="31">
        <f>G40</f>
        <v>976.5</v>
      </c>
      <c r="H39" s="14" t="e">
        <f>H40</f>
        <v>#REF!</v>
      </c>
      <c r="I39" s="14" t="e">
        <f>I40</f>
        <v>#REF!</v>
      </c>
    </row>
    <row r="40" spans="1:9" ht="15.75" hidden="1" x14ac:dyDescent="0.25">
      <c r="A40" s="59" t="s">
        <v>19</v>
      </c>
      <c r="B40" s="32"/>
      <c r="C40" s="30" t="s">
        <v>9</v>
      </c>
      <c r="D40" s="30" t="s">
        <v>29</v>
      </c>
      <c r="E40" s="30" t="s">
        <v>37</v>
      </c>
      <c r="F40" s="30" t="s">
        <v>20</v>
      </c>
      <c r="G40" s="31">
        <f>[1]ведомств.2013!G40</f>
        <v>976.5</v>
      </c>
      <c r="H40" s="14" t="e">
        <f>#REF!+#REF!+#REF!+#REF!+#REF!+#REF!+#REF!+#REF!+#REF!</f>
        <v>#REF!</v>
      </c>
      <c r="I40" s="14" t="e">
        <f>#REF!+#REF!+#REF!+#REF!+#REF!+#REF!+#REF!+#REF!+#REF!</f>
        <v>#REF!</v>
      </c>
    </row>
    <row r="41" spans="1:9" ht="28.5" hidden="1" customHeight="1" x14ac:dyDescent="0.25">
      <c r="A41" s="60" t="s">
        <v>38</v>
      </c>
      <c r="B41" s="34"/>
      <c r="C41" s="30" t="s">
        <v>9</v>
      </c>
      <c r="D41" s="30" t="s">
        <v>29</v>
      </c>
      <c r="E41" s="30" t="s">
        <v>39</v>
      </c>
      <c r="F41" s="35" t="s">
        <v>12</v>
      </c>
      <c r="G41" s="36">
        <f>G42</f>
        <v>1400</v>
      </c>
      <c r="H41" s="15" t="e">
        <f>H42</f>
        <v>#REF!</v>
      </c>
      <c r="I41" s="15" t="e">
        <f>I42</f>
        <v>#REF!</v>
      </c>
    </row>
    <row r="42" spans="1:9" ht="15.75" hidden="1" x14ac:dyDescent="0.25">
      <c r="A42" s="61" t="s">
        <v>40</v>
      </c>
      <c r="B42" s="34"/>
      <c r="C42" s="30" t="s">
        <v>9</v>
      </c>
      <c r="D42" s="30" t="s">
        <v>29</v>
      </c>
      <c r="E42" s="30" t="s">
        <v>39</v>
      </c>
      <c r="F42" s="35" t="s">
        <v>41</v>
      </c>
      <c r="G42" s="31">
        <f>[1]ведомств.2013!G1864</f>
        <v>1400</v>
      </c>
      <c r="H42" s="14" t="e">
        <f>#REF!+#REF!+#REF!+#REF!+#REF!+#REF!+#REF!+#REF!+#REF!</f>
        <v>#REF!</v>
      </c>
      <c r="I42" s="14" t="e">
        <f>#REF!+#REF!+#REF!+#REF!+#REF!+#REF!+#REF!+#REF!+#REF!</f>
        <v>#REF!</v>
      </c>
    </row>
    <row r="43" spans="1:9" ht="54.75" hidden="1" customHeight="1" x14ac:dyDescent="0.25">
      <c r="A43" s="54" t="s">
        <v>42</v>
      </c>
      <c r="B43" s="34"/>
      <c r="C43" s="30" t="s">
        <v>9</v>
      </c>
      <c r="D43" s="30" t="s">
        <v>29</v>
      </c>
      <c r="E43" s="30" t="s">
        <v>43</v>
      </c>
      <c r="F43" s="35" t="s">
        <v>12</v>
      </c>
      <c r="G43" s="37"/>
      <c r="H43" s="16"/>
      <c r="I43" s="16"/>
    </row>
    <row r="44" spans="1:9" ht="15.75" hidden="1" x14ac:dyDescent="0.25">
      <c r="A44" s="62"/>
      <c r="B44" s="38"/>
      <c r="C44" s="39"/>
      <c r="D44" s="39"/>
      <c r="E44" s="39"/>
      <c r="F44" s="39"/>
      <c r="G44" s="40">
        <f>G45</f>
        <v>10</v>
      </c>
      <c r="H44" s="17" t="e">
        <f>H45</f>
        <v>#REF!</v>
      </c>
      <c r="I44" s="17" t="e">
        <f>I45</f>
        <v>#REF!</v>
      </c>
    </row>
    <row r="45" spans="1:9" ht="15.75" hidden="1" x14ac:dyDescent="0.25">
      <c r="A45" s="63" t="s">
        <v>19</v>
      </c>
      <c r="B45" s="32"/>
      <c r="C45" s="30" t="s">
        <v>9</v>
      </c>
      <c r="D45" s="30" t="s">
        <v>29</v>
      </c>
      <c r="E45" s="30" t="s">
        <v>43</v>
      </c>
      <c r="F45" s="30" t="s">
        <v>20</v>
      </c>
      <c r="G45" s="31">
        <f>[1]ведомств.2013!G45</f>
        <v>10</v>
      </c>
      <c r="H45" s="14" t="e">
        <f>#REF!+#REF!+#REF!+#REF!+#REF!+#REF!+#REF!+#REF!+#REF!</f>
        <v>#REF!</v>
      </c>
      <c r="I45" s="14" t="e">
        <f>#REF!+#REF!+#REF!+#REF!+#REF!+#REF!+#REF!+#REF!+#REF!</f>
        <v>#REF!</v>
      </c>
    </row>
    <row r="46" spans="1:9" ht="25.5" hidden="1" customHeight="1" x14ac:dyDescent="0.25">
      <c r="A46" s="63" t="s">
        <v>44</v>
      </c>
      <c r="B46" s="32"/>
      <c r="C46" s="30" t="s">
        <v>9</v>
      </c>
      <c r="D46" s="30" t="s">
        <v>29</v>
      </c>
      <c r="E46" s="30" t="s">
        <v>45</v>
      </c>
      <c r="F46" s="30" t="s">
        <v>12</v>
      </c>
      <c r="G46" s="31">
        <f>G47</f>
        <v>50</v>
      </c>
      <c r="H46" s="14" t="e">
        <f>H47</f>
        <v>#REF!</v>
      </c>
      <c r="I46" s="14" t="e">
        <f>I47</f>
        <v>#REF!</v>
      </c>
    </row>
    <row r="47" spans="1:9" ht="15.75" hidden="1" x14ac:dyDescent="0.25">
      <c r="A47" s="63" t="s">
        <v>19</v>
      </c>
      <c r="B47" s="32"/>
      <c r="C47" s="30" t="s">
        <v>9</v>
      </c>
      <c r="D47" s="30" t="s">
        <v>29</v>
      </c>
      <c r="E47" s="30" t="s">
        <v>45</v>
      </c>
      <c r="F47" s="30" t="s">
        <v>20</v>
      </c>
      <c r="G47" s="31">
        <f>[1]ведомств.2013!G47</f>
        <v>50</v>
      </c>
      <c r="H47" s="14" t="e">
        <f>#REF!+#REF!+#REF!+#REF!+#REF!+#REF!+#REF!+#REF!+#REF!</f>
        <v>#REF!</v>
      </c>
      <c r="I47" s="14" t="e">
        <f>#REF!+#REF!+#REF!+#REF!+#REF!+#REF!+#REF!+#REF!+#REF!</f>
        <v>#REF!</v>
      </c>
    </row>
    <row r="48" spans="1:9" ht="63.75" hidden="1" customHeight="1" x14ac:dyDescent="0.25">
      <c r="A48" s="59" t="s">
        <v>46</v>
      </c>
      <c r="B48" s="32"/>
      <c r="C48" s="30" t="s">
        <v>9</v>
      </c>
      <c r="D48" s="30" t="s">
        <v>29</v>
      </c>
      <c r="E48" s="30" t="s">
        <v>47</v>
      </c>
      <c r="F48" s="30" t="s">
        <v>12</v>
      </c>
      <c r="G48" s="31">
        <f>G49</f>
        <v>0</v>
      </c>
      <c r="H48" s="14" t="e">
        <f>H49</f>
        <v>#REF!</v>
      </c>
      <c r="I48" s="14" t="e">
        <f>I49</f>
        <v>#REF!</v>
      </c>
    </row>
    <row r="49" spans="1:9" ht="15.75" hidden="1" x14ac:dyDescent="0.25">
      <c r="A49" s="63" t="s">
        <v>19</v>
      </c>
      <c r="B49" s="32"/>
      <c r="C49" s="30" t="s">
        <v>9</v>
      </c>
      <c r="D49" s="30" t="s">
        <v>29</v>
      </c>
      <c r="E49" s="30" t="s">
        <v>47</v>
      </c>
      <c r="F49" s="30" t="s">
        <v>20</v>
      </c>
      <c r="G49" s="31">
        <f>[1]ведомств.2013!G49</f>
        <v>0</v>
      </c>
      <c r="H49" s="14" t="e">
        <f>#REF!+#REF!+#REF!+#REF!+#REF!+#REF!+#REF!+#REF!+#REF!</f>
        <v>#REF!</v>
      </c>
      <c r="I49" s="14" t="e">
        <f>#REF!+#REF!+#REF!+#REF!+#REF!+#REF!+#REF!+#REF!+#REF!</f>
        <v>#REF!</v>
      </c>
    </row>
    <row r="50" spans="1:9" ht="15.75" hidden="1" x14ac:dyDescent="0.25">
      <c r="A50" s="59"/>
      <c r="B50" s="32"/>
      <c r="C50" s="30"/>
      <c r="D50" s="30"/>
      <c r="E50" s="30"/>
      <c r="F50" s="30"/>
      <c r="G50" s="31"/>
      <c r="H50" s="14"/>
      <c r="I50" s="14"/>
    </row>
    <row r="51" spans="1:9" ht="15.75" hidden="1" x14ac:dyDescent="0.25">
      <c r="A51" s="59" t="s">
        <v>48</v>
      </c>
      <c r="B51" s="32"/>
      <c r="C51" s="30" t="s">
        <v>9</v>
      </c>
      <c r="D51" s="30" t="s">
        <v>49</v>
      </c>
      <c r="E51" s="30" t="s">
        <v>11</v>
      </c>
      <c r="F51" s="30" t="s">
        <v>50</v>
      </c>
      <c r="G51" s="31"/>
      <c r="H51" s="13" t="e">
        <f t="shared" ref="G51:I53" si="2">H52</f>
        <v>#REF!</v>
      </c>
      <c r="I51" s="13" t="e">
        <f t="shared" si="2"/>
        <v>#REF!</v>
      </c>
    </row>
    <row r="52" spans="1:9" ht="15.75" hidden="1" x14ac:dyDescent="0.25">
      <c r="A52" s="59" t="s">
        <v>51</v>
      </c>
      <c r="B52" s="32"/>
      <c r="C52" s="30" t="s">
        <v>9</v>
      </c>
      <c r="D52" s="30" t="s">
        <v>49</v>
      </c>
      <c r="E52" s="30" t="s">
        <v>52</v>
      </c>
      <c r="F52" s="30" t="s">
        <v>12</v>
      </c>
      <c r="G52" s="31">
        <f t="shared" si="2"/>
        <v>0</v>
      </c>
      <c r="H52" s="14" t="e">
        <f t="shared" si="2"/>
        <v>#REF!</v>
      </c>
      <c r="I52" s="14" t="e">
        <f t="shared" si="2"/>
        <v>#REF!</v>
      </c>
    </row>
    <row r="53" spans="1:9" ht="36" hidden="1" customHeight="1" x14ac:dyDescent="0.25">
      <c r="A53" s="59" t="s">
        <v>53</v>
      </c>
      <c r="B53" s="32"/>
      <c r="C53" s="30" t="s">
        <v>9</v>
      </c>
      <c r="D53" s="30" t="s">
        <v>49</v>
      </c>
      <c r="E53" s="30" t="s">
        <v>54</v>
      </c>
      <c r="F53" s="30" t="s">
        <v>12</v>
      </c>
      <c r="G53" s="31">
        <f t="shared" si="2"/>
        <v>0</v>
      </c>
      <c r="H53" s="14" t="e">
        <f t="shared" si="2"/>
        <v>#REF!</v>
      </c>
      <c r="I53" s="14" t="e">
        <f t="shared" si="2"/>
        <v>#REF!</v>
      </c>
    </row>
    <row r="54" spans="1:9" ht="15.75" hidden="1" x14ac:dyDescent="0.25">
      <c r="A54" s="63" t="s">
        <v>19</v>
      </c>
      <c r="B54" s="32"/>
      <c r="C54" s="30" t="s">
        <v>9</v>
      </c>
      <c r="D54" s="30" t="s">
        <v>49</v>
      </c>
      <c r="E54" s="30" t="s">
        <v>54</v>
      </c>
      <c r="F54" s="30" t="s">
        <v>20</v>
      </c>
      <c r="G54" s="31">
        <f>[1]ведомств.2013!G54</f>
        <v>0</v>
      </c>
      <c r="H54" s="14" t="e">
        <f>#REF!+#REF!+#REF!+#REF!+#REF!+#REF!+#REF!+#REF!+#REF!</f>
        <v>#REF!</v>
      </c>
      <c r="I54" s="14" t="e">
        <f>#REF!+#REF!+#REF!+#REF!+#REF!+#REF!+#REF!+#REF!+#REF!</f>
        <v>#REF!</v>
      </c>
    </row>
    <row r="55" spans="1:9" ht="15.75" hidden="1" x14ac:dyDescent="0.25">
      <c r="A55" s="59"/>
      <c r="B55" s="32"/>
      <c r="C55" s="30"/>
      <c r="D55" s="30"/>
      <c r="E55" s="30"/>
      <c r="F55" s="30"/>
      <c r="G55" s="31"/>
      <c r="H55" s="14"/>
      <c r="I55" s="14"/>
    </row>
    <row r="56" spans="1:9" ht="33.75" customHeight="1" x14ac:dyDescent="0.25">
      <c r="A56" s="59" t="s">
        <v>55</v>
      </c>
      <c r="B56" s="32"/>
      <c r="C56" s="30" t="s">
        <v>9</v>
      </c>
      <c r="D56" s="30" t="s">
        <v>56</v>
      </c>
      <c r="E56" s="30" t="s">
        <v>11</v>
      </c>
      <c r="F56" s="30" t="s">
        <v>12</v>
      </c>
      <c r="G56" s="31">
        <v>37</v>
      </c>
      <c r="H56" s="13" t="e">
        <f t="shared" ref="G56:I58" si="3">H57</f>
        <v>#REF!</v>
      </c>
      <c r="I56" s="13" t="e">
        <f t="shared" si="3"/>
        <v>#REF!</v>
      </c>
    </row>
    <row r="57" spans="1:9" ht="53.25" hidden="1" customHeight="1" x14ac:dyDescent="0.25">
      <c r="A57" s="59" t="s">
        <v>15</v>
      </c>
      <c r="B57" s="32"/>
      <c r="C57" s="30" t="s">
        <v>9</v>
      </c>
      <c r="D57" s="30" t="s">
        <v>56</v>
      </c>
      <c r="E57" s="30" t="s">
        <v>16</v>
      </c>
      <c r="F57" s="30" t="s">
        <v>12</v>
      </c>
      <c r="G57" s="31">
        <f t="shared" si="3"/>
        <v>6687.6</v>
      </c>
      <c r="H57" s="14" t="e">
        <f t="shared" si="3"/>
        <v>#REF!</v>
      </c>
      <c r="I57" s="14" t="e">
        <f t="shared" si="3"/>
        <v>#REF!</v>
      </c>
    </row>
    <row r="58" spans="1:9" ht="15.75" hidden="1" x14ac:dyDescent="0.25">
      <c r="A58" s="59" t="s">
        <v>22</v>
      </c>
      <c r="B58" s="32"/>
      <c r="C58" s="30" t="s">
        <v>9</v>
      </c>
      <c r="D58" s="30" t="s">
        <v>56</v>
      </c>
      <c r="E58" s="30" t="s">
        <v>23</v>
      </c>
      <c r="F58" s="30" t="s">
        <v>12</v>
      </c>
      <c r="G58" s="31">
        <f t="shared" si="3"/>
        <v>6687.6</v>
      </c>
      <c r="H58" s="14" t="e">
        <f t="shared" si="3"/>
        <v>#REF!</v>
      </c>
      <c r="I58" s="14" t="e">
        <f t="shared" si="3"/>
        <v>#REF!</v>
      </c>
    </row>
    <row r="59" spans="1:9" ht="15.75" hidden="1" x14ac:dyDescent="0.25">
      <c r="A59" s="59" t="s">
        <v>19</v>
      </c>
      <c r="B59" s="32"/>
      <c r="C59" s="30" t="s">
        <v>9</v>
      </c>
      <c r="D59" s="30" t="s">
        <v>56</v>
      </c>
      <c r="E59" s="30" t="s">
        <v>23</v>
      </c>
      <c r="F59" s="30" t="s">
        <v>20</v>
      </c>
      <c r="G59" s="31">
        <f>[1]ведомств.2013!G1881</f>
        <v>6687.6</v>
      </c>
      <c r="H59" s="14" t="e">
        <f>#REF!+#REF!+#REF!+#REF!+#REF!+#REF!+#REF!+#REF!+#REF!</f>
        <v>#REF!</v>
      </c>
      <c r="I59" s="14" t="e">
        <f>#REF!+#REF!+#REF!+#REF!+#REF!+#REF!+#REF!+#REF!+#REF!</f>
        <v>#REF!</v>
      </c>
    </row>
    <row r="60" spans="1:9" ht="15.75" hidden="1" x14ac:dyDescent="0.25">
      <c r="A60" s="59"/>
      <c r="B60" s="32"/>
      <c r="C60" s="30"/>
      <c r="D60" s="30"/>
      <c r="E60" s="30"/>
      <c r="F60" s="30"/>
      <c r="G60" s="31"/>
      <c r="H60" s="14"/>
      <c r="I60" s="14"/>
    </row>
    <row r="61" spans="1:9" ht="16.5" hidden="1" customHeight="1" x14ac:dyDescent="0.25">
      <c r="A61" s="59" t="s">
        <v>57</v>
      </c>
      <c r="B61" s="32"/>
      <c r="C61" s="30" t="s">
        <v>9</v>
      </c>
      <c r="D61" s="30" t="s">
        <v>58</v>
      </c>
      <c r="E61" s="30" t="s">
        <v>11</v>
      </c>
      <c r="F61" s="30" t="s">
        <v>12</v>
      </c>
      <c r="G61" s="31">
        <v>0</v>
      </c>
      <c r="H61" s="13" t="e">
        <f>H62</f>
        <v>#REF!</v>
      </c>
      <c r="I61" s="13" t="e">
        <f>I62</f>
        <v>#REF!</v>
      </c>
    </row>
    <row r="62" spans="1:9" ht="15.75" hidden="1" x14ac:dyDescent="0.25">
      <c r="A62" s="59" t="s">
        <v>59</v>
      </c>
      <c r="B62" s="32"/>
      <c r="C62" s="30" t="s">
        <v>9</v>
      </c>
      <c r="D62" s="30" t="s">
        <v>58</v>
      </c>
      <c r="E62" s="30" t="s">
        <v>60</v>
      </c>
      <c r="F62" s="30" t="s">
        <v>12</v>
      </c>
      <c r="G62" s="31" t="e">
        <f>G63+G65+G66</f>
        <v>#REF!</v>
      </c>
      <c r="H62" s="14" t="e">
        <f>H63+H65+H66</f>
        <v>#REF!</v>
      </c>
      <c r="I62" s="14" t="e">
        <f>I63+I65+I66</f>
        <v>#REF!</v>
      </c>
    </row>
    <row r="63" spans="1:9" ht="27" hidden="1" customHeight="1" x14ac:dyDescent="0.25">
      <c r="A63" s="59" t="s">
        <v>61</v>
      </c>
      <c r="B63" s="32"/>
      <c r="C63" s="30" t="s">
        <v>9</v>
      </c>
      <c r="D63" s="30" t="s">
        <v>58</v>
      </c>
      <c r="E63" s="30" t="s">
        <v>62</v>
      </c>
      <c r="F63" s="30" t="s">
        <v>12</v>
      </c>
      <c r="G63" s="31">
        <f>G64</f>
        <v>0</v>
      </c>
      <c r="H63" s="14" t="e">
        <f>H64</f>
        <v>#REF!</v>
      </c>
      <c r="I63" s="14" t="e">
        <f>I64</f>
        <v>#REF!</v>
      </c>
    </row>
    <row r="64" spans="1:9" ht="15.75" hidden="1" x14ac:dyDescent="0.25">
      <c r="A64" s="59" t="s">
        <v>19</v>
      </c>
      <c r="B64" s="32"/>
      <c r="C64" s="30" t="s">
        <v>9</v>
      </c>
      <c r="D64" s="30" t="s">
        <v>58</v>
      </c>
      <c r="E64" s="30" t="s">
        <v>62</v>
      </c>
      <c r="F64" s="30" t="s">
        <v>20</v>
      </c>
      <c r="G64" s="31">
        <f>[1]ведомств.2013!G64</f>
        <v>0</v>
      </c>
      <c r="H64" s="14" t="e">
        <f>#REF!+#REF!+#REF!+#REF!+#REF!+#REF!+#REF!+#REF!+#REF!</f>
        <v>#REF!</v>
      </c>
      <c r="I64" s="14" t="e">
        <f>#REF!+#REF!+#REF!+#REF!+#REF!+#REF!+#REF!+#REF!+#REF!</f>
        <v>#REF!</v>
      </c>
    </row>
    <row r="65" spans="1:9" ht="15.75" hidden="1" x14ac:dyDescent="0.25">
      <c r="A65" s="59" t="s">
        <v>63</v>
      </c>
      <c r="B65" s="32"/>
      <c r="C65" s="30" t="s">
        <v>9</v>
      </c>
      <c r="D65" s="30" t="s">
        <v>58</v>
      </c>
      <c r="E65" s="30" t="s">
        <v>64</v>
      </c>
      <c r="F65" s="30" t="s">
        <v>12</v>
      </c>
      <c r="G65" s="31" t="e">
        <f>#REF!</f>
        <v>#REF!</v>
      </c>
      <c r="H65" s="14" t="e">
        <f>#REF!</f>
        <v>#REF!</v>
      </c>
      <c r="I65" s="14" t="e">
        <f>#REF!</f>
        <v>#REF!</v>
      </c>
    </row>
    <row r="66" spans="1:9" ht="15.75" hidden="1" x14ac:dyDescent="0.25">
      <c r="A66" s="59" t="s">
        <v>65</v>
      </c>
      <c r="B66" s="32"/>
      <c r="C66" s="30" t="s">
        <v>9</v>
      </c>
      <c r="D66" s="30" t="s">
        <v>58</v>
      </c>
      <c r="E66" s="30" t="s">
        <v>66</v>
      </c>
      <c r="F66" s="30" t="s">
        <v>12</v>
      </c>
      <c r="G66" s="31" t="e">
        <f>G67</f>
        <v>#REF!</v>
      </c>
      <c r="H66" s="14" t="e">
        <f>H67</f>
        <v>#REF!</v>
      </c>
      <c r="I66" s="14" t="e">
        <f>I67</f>
        <v>#REF!</v>
      </c>
    </row>
    <row r="67" spans="1:9" ht="15.75" hidden="1" x14ac:dyDescent="0.25">
      <c r="A67" s="59" t="s">
        <v>19</v>
      </c>
      <c r="B67" s="32"/>
      <c r="C67" s="30" t="s">
        <v>9</v>
      </c>
      <c r="D67" s="30" t="s">
        <v>58</v>
      </c>
      <c r="E67" s="30" t="s">
        <v>66</v>
      </c>
      <c r="F67" s="30" t="s">
        <v>20</v>
      </c>
      <c r="G67" s="31" t="e">
        <f>#REF!+#REF!+#REF!+#REF!+#REF!+#REF!+#REF!+#REF!+#REF!</f>
        <v>#REF!</v>
      </c>
      <c r="H67" s="14" t="e">
        <f>#REF!+#REF!+#REF!+#REF!+#REF!+#REF!+#REF!+#REF!+#REF!</f>
        <v>#REF!</v>
      </c>
      <c r="I67" s="14" t="e">
        <f>#REF!+#REF!+#REF!+#REF!+#REF!+#REF!+#REF!+#REF!+#REF!</f>
        <v>#REF!</v>
      </c>
    </row>
    <row r="68" spans="1:9" ht="15.75" hidden="1" x14ac:dyDescent="0.25">
      <c r="A68" s="59"/>
      <c r="B68" s="32"/>
      <c r="C68" s="30"/>
      <c r="D68" s="30"/>
      <c r="E68" s="30"/>
      <c r="F68" s="30"/>
      <c r="G68" s="31"/>
      <c r="H68" s="14"/>
      <c r="I68" s="14"/>
    </row>
    <row r="69" spans="1:9" ht="15.75" hidden="1" x14ac:dyDescent="0.25">
      <c r="A69" s="59" t="s">
        <v>67</v>
      </c>
      <c r="B69" s="32"/>
      <c r="C69" s="30" t="s">
        <v>9</v>
      </c>
      <c r="D69" s="30" t="s">
        <v>68</v>
      </c>
      <c r="E69" s="30" t="s">
        <v>11</v>
      </c>
      <c r="F69" s="30" t="s">
        <v>12</v>
      </c>
      <c r="G69" s="31">
        <v>0</v>
      </c>
      <c r="H69" s="13" t="e">
        <f t="shared" ref="G69:I72" si="4">H70</f>
        <v>#REF!</v>
      </c>
      <c r="I69" s="13" t="e">
        <f t="shared" si="4"/>
        <v>#REF!</v>
      </c>
    </row>
    <row r="70" spans="1:9" ht="15.75" hidden="1" x14ac:dyDescent="0.25">
      <c r="A70" s="59" t="s">
        <v>67</v>
      </c>
      <c r="B70" s="32"/>
      <c r="C70" s="30" t="s">
        <v>9</v>
      </c>
      <c r="D70" s="30" t="s">
        <v>68</v>
      </c>
      <c r="E70" s="30" t="s">
        <v>69</v>
      </c>
      <c r="F70" s="30" t="s">
        <v>12</v>
      </c>
      <c r="G70" s="31">
        <f t="shared" si="4"/>
        <v>1500</v>
      </c>
      <c r="H70" s="14" t="e">
        <f t="shared" si="4"/>
        <v>#REF!</v>
      </c>
      <c r="I70" s="14" t="e">
        <f t="shared" si="4"/>
        <v>#REF!</v>
      </c>
    </row>
    <row r="71" spans="1:9" ht="15" hidden="1" customHeight="1" x14ac:dyDescent="0.25">
      <c r="A71" s="59" t="s">
        <v>70</v>
      </c>
      <c r="B71" s="32"/>
      <c r="C71" s="30" t="s">
        <v>9</v>
      </c>
      <c r="D71" s="30" t="s">
        <v>68</v>
      </c>
      <c r="E71" s="30" t="s">
        <v>71</v>
      </c>
      <c r="F71" s="30" t="s">
        <v>12</v>
      </c>
      <c r="G71" s="31">
        <f t="shared" si="4"/>
        <v>1500</v>
      </c>
      <c r="H71" s="14" t="e">
        <f t="shared" si="4"/>
        <v>#REF!</v>
      </c>
      <c r="I71" s="14" t="e">
        <f t="shared" si="4"/>
        <v>#REF!</v>
      </c>
    </row>
    <row r="72" spans="1:9" ht="15.75" hidden="1" x14ac:dyDescent="0.25">
      <c r="A72" s="59" t="s">
        <v>72</v>
      </c>
      <c r="B72" s="32"/>
      <c r="C72" s="30" t="s">
        <v>9</v>
      </c>
      <c r="D72" s="30" t="s">
        <v>68</v>
      </c>
      <c r="E72" s="30" t="s">
        <v>73</v>
      </c>
      <c r="F72" s="30" t="s">
        <v>12</v>
      </c>
      <c r="G72" s="31">
        <f t="shared" si="4"/>
        <v>1500</v>
      </c>
      <c r="H72" s="14" t="e">
        <f t="shared" si="4"/>
        <v>#REF!</v>
      </c>
      <c r="I72" s="14" t="e">
        <f t="shared" si="4"/>
        <v>#REF!</v>
      </c>
    </row>
    <row r="73" spans="1:9" ht="15.75" hidden="1" x14ac:dyDescent="0.25">
      <c r="A73" s="59" t="s">
        <v>74</v>
      </c>
      <c r="B73" s="32"/>
      <c r="C73" s="30" t="s">
        <v>9</v>
      </c>
      <c r="D73" s="30" t="s">
        <v>68</v>
      </c>
      <c r="E73" s="30" t="s">
        <v>73</v>
      </c>
      <c r="F73" s="30" t="s">
        <v>75</v>
      </c>
      <c r="G73" s="31">
        <f>[1]ведомств.2013!G1896</f>
        <v>1500</v>
      </c>
      <c r="H73" s="14" t="e">
        <f>#REF!+#REF!+#REF!+#REF!+#REF!+#REF!+#REF!+#REF!+#REF!</f>
        <v>#REF!</v>
      </c>
      <c r="I73" s="14" t="e">
        <f>#REF!+#REF!+#REF!+#REF!+#REF!+#REF!+#REF!+#REF!+#REF!</f>
        <v>#REF!</v>
      </c>
    </row>
    <row r="74" spans="1:9" ht="15.75" hidden="1" x14ac:dyDescent="0.25">
      <c r="A74" s="59"/>
      <c r="B74" s="32"/>
      <c r="C74" s="30"/>
      <c r="D74" s="30"/>
      <c r="E74" s="30"/>
      <c r="F74" s="30"/>
      <c r="G74" s="31"/>
      <c r="H74" s="14"/>
      <c r="I74" s="14"/>
    </row>
    <row r="75" spans="1:9" ht="50.25" hidden="1" customHeight="1" x14ac:dyDescent="0.25">
      <c r="A75" s="59" t="s">
        <v>15</v>
      </c>
      <c r="B75" s="32"/>
      <c r="C75" s="30" t="s">
        <v>9</v>
      </c>
      <c r="D75" s="30" t="s">
        <v>76</v>
      </c>
      <c r="E75" s="30" t="s">
        <v>16</v>
      </c>
      <c r="F75" s="30" t="s">
        <v>12</v>
      </c>
      <c r="G75" s="31">
        <f t="shared" ref="G75:I76" si="5">G76</f>
        <v>4971.3</v>
      </c>
      <c r="H75" s="14" t="e">
        <f t="shared" si="5"/>
        <v>#REF!</v>
      </c>
      <c r="I75" s="14" t="e">
        <f t="shared" si="5"/>
        <v>#REF!</v>
      </c>
    </row>
    <row r="76" spans="1:9" ht="15.75" hidden="1" x14ac:dyDescent="0.25">
      <c r="A76" s="59" t="s">
        <v>22</v>
      </c>
      <c r="B76" s="32"/>
      <c r="C76" s="30" t="s">
        <v>9</v>
      </c>
      <c r="D76" s="30" t="s">
        <v>76</v>
      </c>
      <c r="E76" s="30" t="s">
        <v>23</v>
      </c>
      <c r="F76" s="30" t="s">
        <v>12</v>
      </c>
      <c r="G76" s="31">
        <f t="shared" si="5"/>
        <v>4971.3</v>
      </c>
      <c r="H76" s="14" t="e">
        <f t="shared" si="5"/>
        <v>#REF!</v>
      </c>
      <c r="I76" s="14" t="e">
        <f t="shared" si="5"/>
        <v>#REF!</v>
      </c>
    </row>
    <row r="77" spans="1:9" ht="15.75" hidden="1" x14ac:dyDescent="0.25">
      <c r="A77" s="59" t="s">
        <v>19</v>
      </c>
      <c r="B77" s="32"/>
      <c r="C77" s="30" t="s">
        <v>9</v>
      </c>
      <c r="D77" s="30" t="s">
        <v>76</v>
      </c>
      <c r="E77" s="30" t="s">
        <v>23</v>
      </c>
      <c r="F77" s="30" t="s">
        <v>20</v>
      </c>
      <c r="G77" s="31">
        <f>[1]ведомств.2013!G2616</f>
        <v>4971.3</v>
      </c>
      <c r="H77" s="14" t="e">
        <f>#REF!+#REF!+#REF!+#REF!+#REF!+#REF!+#REF!+#REF!+#REF!</f>
        <v>#REF!</v>
      </c>
      <c r="I77" s="14" t="e">
        <f>#REF!+#REF!+#REF!+#REF!+#REF!+#REF!+#REF!+#REF!+#REF!</f>
        <v>#REF!</v>
      </c>
    </row>
    <row r="78" spans="1:9" ht="15.75" hidden="1" x14ac:dyDescent="0.25">
      <c r="A78" s="59" t="s">
        <v>77</v>
      </c>
      <c r="B78" s="32" t="s">
        <v>78</v>
      </c>
      <c r="C78" s="30" t="s">
        <v>9</v>
      </c>
      <c r="D78" s="30" t="s">
        <v>76</v>
      </c>
      <c r="E78" s="30" t="s">
        <v>79</v>
      </c>
      <c r="F78" s="30" t="s">
        <v>12</v>
      </c>
      <c r="G78" s="31">
        <f>G79+G81+G83</f>
        <v>4400</v>
      </c>
      <c r="H78" s="14" t="e">
        <f>H79+H81+H83</f>
        <v>#REF!</v>
      </c>
      <c r="I78" s="14" t="e">
        <f>I79+I81+I83</f>
        <v>#REF!</v>
      </c>
    </row>
    <row r="79" spans="1:9" ht="15.75" hidden="1" x14ac:dyDescent="0.25">
      <c r="A79" s="59" t="s">
        <v>80</v>
      </c>
      <c r="B79" s="32" t="s">
        <v>78</v>
      </c>
      <c r="C79" s="30" t="s">
        <v>9</v>
      </c>
      <c r="D79" s="30" t="s">
        <v>76</v>
      </c>
      <c r="E79" s="30" t="s">
        <v>81</v>
      </c>
      <c r="F79" s="30" t="s">
        <v>12</v>
      </c>
      <c r="G79" s="31">
        <f>G80</f>
        <v>3000</v>
      </c>
      <c r="H79" s="14" t="e">
        <f>H80</f>
        <v>#REF!</v>
      </c>
      <c r="I79" s="14" t="e">
        <f>I80</f>
        <v>#REF!</v>
      </c>
    </row>
    <row r="80" spans="1:9" ht="15.75" hidden="1" x14ac:dyDescent="0.25">
      <c r="A80" s="59" t="s">
        <v>19</v>
      </c>
      <c r="B80" s="32" t="s">
        <v>78</v>
      </c>
      <c r="C80" s="30" t="s">
        <v>9</v>
      </c>
      <c r="D80" s="30" t="s">
        <v>76</v>
      </c>
      <c r="E80" s="30" t="s">
        <v>81</v>
      </c>
      <c r="F80" s="30" t="s">
        <v>20</v>
      </c>
      <c r="G80" s="31">
        <f>[1]ведомств.2013!G1904</f>
        <v>3000</v>
      </c>
      <c r="H80" s="14" t="e">
        <f>#REF!+#REF!+#REF!+#REF!+#REF!+#REF!+#REF!+#REF!+#REF!</f>
        <v>#REF!</v>
      </c>
      <c r="I80" s="14" t="e">
        <f>#REF!+#REF!+#REF!+#REF!+#REF!+#REF!+#REF!+#REF!+#REF!</f>
        <v>#REF!</v>
      </c>
    </row>
    <row r="81" spans="1:9" ht="32.25" hidden="1" customHeight="1" x14ac:dyDescent="0.25">
      <c r="A81" s="59" t="s">
        <v>82</v>
      </c>
      <c r="B81" s="32" t="s">
        <v>78</v>
      </c>
      <c r="C81" s="30" t="s">
        <v>9</v>
      </c>
      <c r="D81" s="30" t="s">
        <v>76</v>
      </c>
      <c r="E81" s="30" t="s">
        <v>83</v>
      </c>
      <c r="F81" s="30" t="s">
        <v>12</v>
      </c>
      <c r="G81" s="31">
        <f>G82</f>
        <v>1000</v>
      </c>
      <c r="H81" s="14" t="e">
        <f>H82</f>
        <v>#REF!</v>
      </c>
      <c r="I81" s="14" t="e">
        <f>I82</f>
        <v>#REF!</v>
      </c>
    </row>
    <row r="82" spans="1:9" ht="15.75" hidden="1" x14ac:dyDescent="0.25">
      <c r="A82" s="59" t="s">
        <v>19</v>
      </c>
      <c r="B82" s="32" t="s">
        <v>78</v>
      </c>
      <c r="C82" s="30" t="s">
        <v>9</v>
      </c>
      <c r="D82" s="30" t="s">
        <v>76</v>
      </c>
      <c r="E82" s="30" t="s">
        <v>83</v>
      </c>
      <c r="F82" s="30" t="s">
        <v>20</v>
      </c>
      <c r="G82" s="31">
        <f>[1]ведомств.2013!G1906</f>
        <v>1000</v>
      </c>
      <c r="H82" s="14" t="e">
        <f>#REF!+#REF!+#REF!+#REF!+#REF!+#REF!+#REF!+#REF!+#REF!</f>
        <v>#REF!</v>
      </c>
      <c r="I82" s="14" t="e">
        <f>#REF!+#REF!+#REF!+#REF!+#REF!+#REF!+#REF!+#REF!+#REF!</f>
        <v>#REF!</v>
      </c>
    </row>
    <row r="83" spans="1:9" ht="15.75" hidden="1" x14ac:dyDescent="0.25">
      <c r="A83" s="59" t="s">
        <v>84</v>
      </c>
      <c r="B83" s="32" t="s">
        <v>78</v>
      </c>
      <c r="C83" s="30" t="s">
        <v>9</v>
      </c>
      <c r="D83" s="30" t="s">
        <v>76</v>
      </c>
      <c r="E83" s="30" t="s">
        <v>85</v>
      </c>
      <c r="F83" s="30" t="s">
        <v>12</v>
      </c>
      <c r="G83" s="31">
        <f>G84</f>
        <v>400</v>
      </c>
      <c r="H83" s="14" t="e">
        <f>H84</f>
        <v>#REF!</v>
      </c>
      <c r="I83" s="14" t="e">
        <f>I84</f>
        <v>#REF!</v>
      </c>
    </row>
    <row r="84" spans="1:9" ht="15.75" hidden="1" x14ac:dyDescent="0.25">
      <c r="A84" s="59" t="s">
        <v>19</v>
      </c>
      <c r="B84" s="32" t="s">
        <v>86</v>
      </c>
      <c r="C84" s="30" t="s">
        <v>9</v>
      </c>
      <c r="D84" s="30" t="s">
        <v>76</v>
      </c>
      <c r="E84" s="30" t="s">
        <v>85</v>
      </c>
      <c r="F84" s="30" t="s">
        <v>20</v>
      </c>
      <c r="G84" s="31">
        <f>[1]ведомств.2013!G1908</f>
        <v>400</v>
      </c>
      <c r="H84" s="14" t="e">
        <f>#REF!+#REF!+#REF!+#REF!+#REF!+#REF!+#REF!+#REF!+#REF!</f>
        <v>#REF!</v>
      </c>
      <c r="I84" s="14" t="e">
        <f>#REF!+#REF!+#REF!+#REF!+#REF!+#REF!+#REF!+#REF!+#REF!</f>
        <v>#REF!</v>
      </c>
    </row>
    <row r="85" spans="1:9" ht="37.5" hidden="1" customHeight="1" x14ac:dyDescent="0.25">
      <c r="A85" s="59" t="s">
        <v>87</v>
      </c>
      <c r="B85" s="32"/>
      <c r="C85" s="30" t="s">
        <v>9</v>
      </c>
      <c r="D85" s="30" t="s">
        <v>76</v>
      </c>
      <c r="E85" s="30" t="s">
        <v>88</v>
      </c>
      <c r="F85" s="30" t="s">
        <v>12</v>
      </c>
      <c r="G85" s="31">
        <f t="shared" ref="G85:I86" si="6">G86</f>
        <v>1353.4</v>
      </c>
      <c r="H85" s="14" t="e">
        <f t="shared" si="6"/>
        <v>#REF!</v>
      </c>
      <c r="I85" s="14" t="e">
        <f t="shared" si="6"/>
        <v>#REF!</v>
      </c>
    </row>
    <row r="86" spans="1:9" ht="40.5" hidden="1" customHeight="1" x14ac:dyDescent="0.25">
      <c r="A86" s="59" t="s">
        <v>89</v>
      </c>
      <c r="B86" s="32"/>
      <c r="C86" s="30" t="s">
        <v>90</v>
      </c>
      <c r="D86" s="30" t="s">
        <v>76</v>
      </c>
      <c r="E86" s="30" t="s">
        <v>91</v>
      </c>
      <c r="F86" s="30" t="s">
        <v>12</v>
      </c>
      <c r="G86" s="31">
        <f t="shared" si="6"/>
        <v>1353.4</v>
      </c>
      <c r="H86" s="14" t="e">
        <f t="shared" si="6"/>
        <v>#REF!</v>
      </c>
      <c r="I86" s="14" t="e">
        <f t="shared" si="6"/>
        <v>#REF!</v>
      </c>
    </row>
    <row r="87" spans="1:9" ht="15.75" hidden="1" x14ac:dyDescent="0.25">
      <c r="A87" s="59" t="s">
        <v>19</v>
      </c>
      <c r="B87" s="32"/>
      <c r="C87" s="30" t="s">
        <v>90</v>
      </c>
      <c r="D87" s="30" t="s">
        <v>76</v>
      </c>
      <c r="E87" s="30" t="s">
        <v>91</v>
      </c>
      <c r="F87" s="30" t="s">
        <v>20</v>
      </c>
      <c r="G87" s="31">
        <f>[1]ведомств.2013!G2626+[1]ведомств.2013!G89</f>
        <v>1353.4</v>
      </c>
      <c r="H87" s="14" t="e">
        <f>#REF!+#REF!+#REF!+#REF!+#REF!+#REF!+#REF!+#REF!+#REF!</f>
        <v>#REF!</v>
      </c>
      <c r="I87" s="14" t="e">
        <f>#REF!+#REF!+#REF!+#REF!+#REF!+#REF!+#REF!+#REF!+#REF!</f>
        <v>#REF!</v>
      </c>
    </row>
    <row r="88" spans="1:9" ht="28.5" hidden="1" customHeight="1" x14ac:dyDescent="0.25">
      <c r="A88" s="59" t="s">
        <v>92</v>
      </c>
      <c r="B88" s="32"/>
      <c r="C88" s="30" t="s">
        <v>9</v>
      </c>
      <c r="D88" s="30" t="s">
        <v>76</v>
      </c>
      <c r="E88" s="30" t="s">
        <v>93</v>
      </c>
      <c r="F88" s="30" t="s">
        <v>12</v>
      </c>
      <c r="G88" s="31">
        <f t="shared" ref="G88:I90" si="7">G89</f>
        <v>4670.5</v>
      </c>
      <c r="H88" s="14" t="e">
        <f t="shared" si="7"/>
        <v>#REF!</v>
      </c>
      <c r="I88" s="14" t="e">
        <f t="shared" si="7"/>
        <v>#REF!</v>
      </c>
    </row>
    <row r="89" spans="1:9" ht="15.75" hidden="1" customHeight="1" x14ac:dyDescent="0.25">
      <c r="A89" s="59" t="s">
        <v>94</v>
      </c>
      <c r="B89" s="32"/>
      <c r="C89" s="30" t="s">
        <v>9</v>
      </c>
      <c r="D89" s="30" t="s">
        <v>76</v>
      </c>
      <c r="E89" s="30" t="s">
        <v>95</v>
      </c>
      <c r="F89" s="30" t="s">
        <v>12</v>
      </c>
      <c r="G89" s="31">
        <f t="shared" si="7"/>
        <v>4670.5</v>
      </c>
      <c r="H89" s="14" t="e">
        <f t="shared" si="7"/>
        <v>#REF!</v>
      </c>
      <c r="I89" s="14" t="e">
        <f t="shared" si="7"/>
        <v>#REF!</v>
      </c>
    </row>
    <row r="90" spans="1:9" ht="17.25" hidden="1" customHeight="1" x14ac:dyDescent="0.25">
      <c r="A90" s="59" t="s">
        <v>96</v>
      </c>
      <c r="B90" s="32"/>
      <c r="C90" s="30" t="s">
        <v>9</v>
      </c>
      <c r="D90" s="30" t="s">
        <v>76</v>
      </c>
      <c r="E90" s="30" t="s">
        <v>97</v>
      </c>
      <c r="F90" s="30" t="s">
        <v>12</v>
      </c>
      <c r="G90" s="31">
        <f t="shared" si="7"/>
        <v>4670.5</v>
      </c>
      <c r="H90" s="14" t="e">
        <f t="shared" si="7"/>
        <v>#REF!</v>
      </c>
      <c r="I90" s="14" t="e">
        <f t="shared" si="7"/>
        <v>#REF!</v>
      </c>
    </row>
    <row r="91" spans="1:9" ht="15.75" hidden="1" x14ac:dyDescent="0.25">
      <c r="A91" s="59" t="s">
        <v>19</v>
      </c>
      <c r="B91" s="32"/>
      <c r="C91" s="30" t="s">
        <v>9</v>
      </c>
      <c r="D91" s="30" t="s">
        <v>76</v>
      </c>
      <c r="E91" s="30" t="s">
        <v>97</v>
      </c>
      <c r="F91" s="30" t="s">
        <v>20</v>
      </c>
      <c r="G91" s="31">
        <f>[1]ведомств.2013!G1915</f>
        <v>4670.5</v>
      </c>
      <c r="H91" s="14" t="e">
        <f>#REF!+#REF!+#REF!+#REF!+#REF!+#REF!+#REF!+#REF!+#REF!</f>
        <v>#REF!</v>
      </c>
      <c r="I91" s="14" t="e">
        <f>#REF!+#REF!+#REF!+#REF!+#REF!+#REF!+#REF!+#REF!+#REF!</f>
        <v>#REF!</v>
      </c>
    </row>
    <row r="92" spans="1:9" ht="15.75" hidden="1" x14ac:dyDescent="0.25">
      <c r="A92" s="59" t="s">
        <v>98</v>
      </c>
      <c r="B92" s="32"/>
      <c r="C92" s="30" t="s">
        <v>9</v>
      </c>
      <c r="D92" s="30" t="s">
        <v>76</v>
      </c>
      <c r="E92" s="30" t="s">
        <v>99</v>
      </c>
      <c r="F92" s="30" t="s">
        <v>12</v>
      </c>
      <c r="G92" s="31">
        <f t="shared" ref="G92:I93" si="8">G93</f>
        <v>10686.6</v>
      </c>
      <c r="H92" s="14" t="e">
        <f t="shared" si="8"/>
        <v>#REF!</v>
      </c>
      <c r="I92" s="14" t="e">
        <f t="shared" si="8"/>
        <v>#REF!</v>
      </c>
    </row>
    <row r="93" spans="1:9" ht="15.75" hidden="1" x14ac:dyDescent="0.25">
      <c r="A93" s="59" t="s">
        <v>100</v>
      </c>
      <c r="B93" s="32"/>
      <c r="C93" s="30" t="s">
        <v>9</v>
      </c>
      <c r="D93" s="30" t="s">
        <v>76</v>
      </c>
      <c r="E93" s="30" t="s">
        <v>101</v>
      </c>
      <c r="F93" s="30" t="s">
        <v>12</v>
      </c>
      <c r="G93" s="31">
        <f t="shared" si="8"/>
        <v>10686.6</v>
      </c>
      <c r="H93" s="14" t="e">
        <f t="shared" si="8"/>
        <v>#REF!</v>
      </c>
      <c r="I93" s="14" t="e">
        <f t="shared" si="8"/>
        <v>#REF!</v>
      </c>
    </row>
    <row r="94" spans="1:9" ht="53.25" hidden="1" customHeight="1" x14ac:dyDescent="0.25">
      <c r="A94" s="64" t="s">
        <v>102</v>
      </c>
      <c r="B94" s="32"/>
      <c r="C94" s="30" t="s">
        <v>9</v>
      </c>
      <c r="D94" s="30" t="s">
        <v>76</v>
      </c>
      <c r="E94" s="30" t="s">
        <v>101</v>
      </c>
      <c r="F94" s="30" t="s">
        <v>103</v>
      </c>
      <c r="G94" s="31">
        <f>[1]ведомств.2013!G96</f>
        <v>10686.6</v>
      </c>
      <c r="H94" s="14" t="e">
        <f>#REF!+#REF!+#REF!+#REF!+#REF!+#REF!+#REF!+#REF!+#REF!</f>
        <v>#REF!</v>
      </c>
      <c r="I94" s="14" t="e">
        <f>#REF!+#REF!+#REF!+#REF!+#REF!+#REF!+#REF!+#REF!+#REF!</f>
        <v>#REF!</v>
      </c>
    </row>
    <row r="95" spans="1:9" ht="15.75" hidden="1" x14ac:dyDescent="0.25">
      <c r="A95" s="59" t="s">
        <v>104</v>
      </c>
      <c r="B95" s="32"/>
      <c r="C95" s="30" t="s">
        <v>9</v>
      </c>
      <c r="D95" s="30" t="s">
        <v>76</v>
      </c>
      <c r="E95" s="30" t="s">
        <v>105</v>
      </c>
      <c r="F95" s="30" t="s">
        <v>12</v>
      </c>
      <c r="G95" s="31">
        <f t="shared" ref="G95:I96" si="9">G96</f>
        <v>2314.3000000000002</v>
      </c>
      <c r="H95" s="14" t="e">
        <f t="shared" si="9"/>
        <v>#REF!</v>
      </c>
      <c r="I95" s="14" t="e">
        <f t="shared" si="9"/>
        <v>#REF!</v>
      </c>
    </row>
    <row r="96" spans="1:9" ht="64.5" hidden="1" customHeight="1" x14ac:dyDescent="0.25">
      <c r="A96" s="55" t="s">
        <v>106</v>
      </c>
      <c r="B96" s="32"/>
      <c r="C96" s="30" t="s">
        <v>9</v>
      </c>
      <c r="D96" s="30" t="s">
        <v>76</v>
      </c>
      <c r="E96" s="30" t="s">
        <v>107</v>
      </c>
      <c r="F96" s="30" t="s">
        <v>12</v>
      </c>
      <c r="G96" s="31">
        <f t="shared" si="9"/>
        <v>2314.3000000000002</v>
      </c>
      <c r="H96" s="14" t="e">
        <f t="shared" si="9"/>
        <v>#REF!</v>
      </c>
      <c r="I96" s="14" t="e">
        <f t="shared" si="9"/>
        <v>#REF!</v>
      </c>
    </row>
    <row r="97" spans="1:9" ht="15.75" hidden="1" x14ac:dyDescent="0.25">
      <c r="A97" s="59" t="s">
        <v>19</v>
      </c>
      <c r="B97" s="32"/>
      <c r="C97" s="30" t="s">
        <v>9</v>
      </c>
      <c r="D97" s="30" t="s">
        <v>76</v>
      </c>
      <c r="E97" s="30" t="s">
        <v>107</v>
      </c>
      <c r="F97" s="30" t="s">
        <v>20</v>
      </c>
      <c r="G97" s="31">
        <f>[1]ведомств.2013!G101</f>
        <v>2314.3000000000002</v>
      </c>
      <c r="H97" s="14" t="e">
        <f>#REF!+#REF!+#REF!+#REF!+#REF!+#REF!+#REF!+#REF!+#REF!</f>
        <v>#REF!</v>
      </c>
      <c r="I97" s="14" t="e">
        <f>#REF!+#REF!+#REF!+#REF!+#REF!+#REF!+#REF!+#REF!+#REF!</f>
        <v>#REF!</v>
      </c>
    </row>
    <row r="98" spans="1:9" ht="15.75" hidden="1" x14ac:dyDescent="0.25">
      <c r="A98" s="59" t="s">
        <v>108</v>
      </c>
      <c r="B98" s="32"/>
      <c r="C98" s="30" t="s">
        <v>9</v>
      </c>
      <c r="D98" s="30" t="s">
        <v>76</v>
      </c>
      <c r="E98" s="30" t="s">
        <v>109</v>
      </c>
      <c r="F98" s="30" t="s">
        <v>12</v>
      </c>
      <c r="G98" s="31">
        <f>G99+G102</f>
        <v>430</v>
      </c>
      <c r="H98" s="14" t="e">
        <f t="shared" ref="H98:I100" si="10">H99</f>
        <v>#REF!</v>
      </c>
      <c r="I98" s="14" t="e">
        <f t="shared" si="10"/>
        <v>#REF!</v>
      </c>
    </row>
    <row r="99" spans="1:9" ht="50.25" hidden="1" customHeight="1" x14ac:dyDescent="0.25">
      <c r="A99" s="59" t="s">
        <v>110</v>
      </c>
      <c r="B99" s="32"/>
      <c r="C99" s="30" t="s">
        <v>9</v>
      </c>
      <c r="D99" s="30" t="s">
        <v>76</v>
      </c>
      <c r="E99" s="30" t="s">
        <v>111</v>
      </c>
      <c r="F99" s="30" t="s">
        <v>12</v>
      </c>
      <c r="G99" s="31">
        <f>G100</f>
        <v>345</v>
      </c>
      <c r="H99" s="14" t="e">
        <f t="shared" si="10"/>
        <v>#REF!</v>
      </c>
      <c r="I99" s="14" t="e">
        <f t="shared" si="10"/>
        <v>#REF!</v>
      </c>
    </row>
    <row r="100" spans="1:9" ht="31.5" hidden="1" x14ac:dyDescent="0.25">
      <c r="A100" s="59" t="s">
        <v>112</v>
      </c>
      <c r="B100" s="32"/>
      <c r="C100" s="30" t="s">
        <v>9</v>
      </c>
      <c r="D100" s="30" t="s">
        <v>76</v>
      </c>
      <c r="E100" s="30" t="s">
        <v>113</v>
      </c>
      <c r="F100" s="30" t="s">
        <v>12</v>
      </c>
      <c r="G100" s="31">
        <f>G101</f>
        <v>345</v>
      </c>
      <c r="H100" s="14" t="e">
        <f t="shared" si="10"/>
        <v>#REF!</v>
      </c>
      <c r="I100" s="14" t="e">
        <f t="shared" si="10"/>
        <v>#REF!</v>
      </c>
    </row>
    <row r="101" spans="1:9" ht="31.5" hidden="1" x14ac:dyDescent="0.25">
      <c r="A101" s="59" t="s">
        <v>114</v>
      </c>
      <c r="B101" s="32"/>
      <c r="C101" s="30" t="s">
        <v>9</v>
      </c>
      <c r="D101" s="30" t="s">
        <v>76</v>
      </c>
      <c r="E101" s="30" t="s">
        <v>113</v>
      </c>
      <c r="F101" s="30" t="s">
        <v>115</v>
      </c>
      <c r="G101" s="31">
        <f>[1]ведомств.2013!G105</f>
        <v>345</v>
      </c>
      <c r="H101" s="14" t="e">
        <f>#REF!+#REF!+#REF!+#REF!+#REF!+#REF!+#REF!+#REF!+#REF!</f>
        <v>#REF!</v>
      </c>
      <c r="I101" s="14" t="e">
        <f>#REF!+#REF!+#REF!+#REF!+#REF!+#REF!+#REF!+#REF!+#REF!</f>
        <v>#REF!</v>
      </c>
    </row>
    <row r="102" spans="1:9" ht="37.5" hidden="1" customHeight="1" x14ac:dyDescent="0.25">
      <c r="A102" s="75" t="s">
        <v>116</v>
      </c>
      <c r="B102" s="32"/>
      <c r="C102" s="30" t="s">
        <v>9</v>
      </c>
      <c r="D102" s="30" t="s">
        <v>76</v>
      </c>
      <c r="E102" s="30" t="s">
        <v>117</v>
      </c>
      <c r="F102" s="30" t="s">
        <v>12</v>
      </c>
      <c r="G102" s="31">
        <f t="shared" ref="G102:I102" si="11">G103</f>
        <v>85</v>
      </c>
      <c r="H102" s="14" t="e">
        <f t="shared" si="11"/>
        <v>#REF!</v>
      </c>
      <c r="I102" s="14" t="e">
        <f t="shared" si="11"/>
        <v>#REF!</v>
      </c>
    </row>
    <row r="103" spans="1:9" ht="15.75" x14ac:dyDescent="0.25">
      <c r="A103" s="59" t="s">
        <v>320</v>
      </c>
      <c r="B103" s="32"/>
      <c r="C103" s="30" t="s">
        <v>9</v>
      </c>
      <c r="D103" s="30" t="s">
        <v>76</v>
      </c>
      <c r="E103" s="30" t="s">
        <v>119</v>
      </c>
      <c r="F103" s="30" t="s">
        <v>12</v>
      </c>
      <c r="G103" s="31">
        <v>85</v>
      </c>
      <c r="H103" s="14" t="e">
        <f>#REF!</f>
        <v>#REF!</v>
      </c>
      <c r="I103" s="14" t="e">
        <f>#REF!</f>
        <v>#REF!</v>
      </c>
    </row>
    <row r="104" spans="1:9" ht="15.75" x14ac:dyDescent="0.25">
      <c r="A104" s="58" t="s">
        <v>120</v>
      </c>
      <c r="B104" s="27"/>
      <c r="C104" s="28" t="s">
        <v>14</v>
      </c>
      <c r="D104" s="28" t="s">
        <v>10</v>
      </c>
      <c r="E104" s="28" t="s">
        <v>11</v>
      </c>
      <c r="F104" s="28" t="s">
        <v>12</v>
      </c>
      <c r="G104" s="29">
        <f t="shared" ref="G104:I107" si="12">G105</f>
        <v>121.2</v>
      </c>
      <c r="H104" s="13" t="e">
        <f t="shared" si="12"/>
        <v>#REF!</v>
      </c>
      <c r="I104" s="13" t="e">
        <f t="shared" si="12"/>
        <v>#REF!</v>
      </c>
    </row>
    <row r="105" spans="1:9" ht="15.75" x14ac:dyDescent="0.25">
      <c r="A105" s="59" t="s">
        <v>121</v>
      </c>
      <c r="B105" s="32"/>
      <c r="C105" s="30" t="s">
        <v>14</v>
      </c>
      <c r="D105" s="30" t="s">
        <v>21</v>
      </c>
      <c r="E105" s="30" t="s">
        <v>11</v>
      </c>
      <c r="F105" s="30" t="s">
        <v>12</v>
      </c>
      <c r="G105" s="31">
        <v>121.2</v>
      </c>
      <c r="H105" s="13" t="e">
        <f t="shared" si="12"/>
        <v>#REF!</v>
      </c>
      <c r="I105" s="13" t="e">
        <f t="shared" si="12"/>
        <v>#REF!</v>
      </c>
    </row>
    <row r="106" spans="1:9" ht="15.75" hidden="1" x14ac:dyDescent="0.25">
      <c r="A106" s="59" t="s">
        <v>51</v>
      </c>
      <c r="B106" s="32"/>
      <c r="C106" s="30" t="s">
        <v>122</v>
      </c>
      <c r="D106" s="30" t="s">
        <v>21</v>
      </c>
      <c r="E106" s="30" t="s">
        <v>52</v>
      </c>
      <c r="F106" s="30" t="s">
        <v>12</v>
      </c>
      <c r="G106" s="31">
        <f t="shared" si="12"/>
        <v>1975.6000000000001</v>
      </c>
      <c r="H106" s="14" t="e">
        <f t="shared" si="12"/>
        <v>#REF!</v>
      </c>
      <c r="I106" s="14" t="e">
        <f t="shared" si="12"/>
        <v>#REF!</v>
      </c>
    </row>
    <row r="107" spans="1:9" ht="41.25" hidden="1" customHeight="1" x14ac:dyDescent="0.25">
      <c r="A107" s="59" t="s">
        <v>123</v>
      </c>
      <c r="B107" s="32"/>
      <c r="C107" s="30" t="s">
        <v>122</v>
      </c>
      <c r="D107" s="30" t="s">
        <v>21</v>
      </c>
      <c r="E107" s="30" t="s">
        <v>124</v>
      </c>
      <c r="F107" s="30" t="s">
        <v>12</v>
      </c>
      <c r="G107" s="31">
        <f t="shared" si="12"/>
        <v>1975.6000000000001</v>
      </c>
      <c r="H107" s="14" t="e">
        <f t="shared" si="12"/>
        <v>#REF!</v>
      </c>
      <c r="I107" s="14" t="e">
        <f t="shared" si="12"/>
        <v>#REF!</v>
      </c>
    </row>
    <row r="108" spans="1:9" ht="15.75" hidden="1" x14ac:dyDescent="0.25">
      <c r="A108" s="59" t="s">
        <v>40</v>
      </c>
      <c r="B108" s="32"/>
      <c r="C108" s="30" t="s">
        <v>14</v>
      </c>
      <c r="D108" s="30" t="s">
        <v>21</v>
      </c>
      <c r="E108" s="30" t="s">
        <v>124</v>
      </c>
      <c r="F108" s="30" t="s">
        <v>41</v>
      </c>
      <c r="G108" s="31">
        <f>[1]ведомств.2013!G1938</f>
        <v>1975.6000000000001</v>
      </c>
      <c r="H108" s="14" t="e">
        <f>#REF!+#REF!+#REF!+#REF!+#REF!+#REF!+#REF!+#REF!+#REF!</f>
        <v>#REF!</v>
      </c>
      <c r="I108" s="14" t="e">
        <f>#REF!+#REF!+#REF!+#REF!+#REF!+#REF!+#REF!+#REF!+#REF!</f>
        <v>#REF!</v>
      </c>
    </row>
    <row r="109" spans="1:9" ht="15.75" hidden="1" x14ac:dyDescent="0.25">
      <c r="A109" s="59"/>
      <c r="B109" s="32"/>
      <c r="C109" s="30"/>
      <c r="D109" s="30"/>
      <c r="E109" s="30"/>
      <c r="F109" s="30"/>
      <c r="G109" s="31"/>
      <c r="H109" s="14"/>
      <c r="I109" s="14"/>
    </row>
    <row r="110" spans="1:9" ht="15.75" x14ac:dyDescent="0.25">
      <c r="A110" s="58" t="s">
        <v>125</v>
      </c>
      <c r="B110" s="27"/>
      <c r="C110" s="28" t="s">
        <v>21</v>
      </c>
      <c r="D110" s="28" t="s">
        <v>10</v>
      </c>
      <c r="E110" s="28" t="s">
        <v>11</v>
      </c>
      <c r="F110" s="28" t="s">
        <v>12</v>
      </c>
      <c r="G110" s="29">
        <f>G117+G129</f>
        <v>25.1</v>
      </c>
      <c r="H110" s="13" t="e">
        <f>H111+H117+H129</f>
        <v>#REF!</v>
      </c>
      <c r="I110" s="13" t="e">
        <f>I111+I117+I129</f>
        <v>#REF!</v>
      </c>
    </row>
    <row r="111" spans="1:9" ht="15.75" hidden="1" x14ac:dyDescent="0.25">
      <c r="A111" s="59" t="s">
        <v>126</v>
      </c>
      <c r="B111" s="32"/>
      <c r="C111" s="30" t="s">
        <v>21</v>
      </c>
      <c r="D111" s="30" t="s">
        <v>14</v>
      </c>
      <c r="E111" s="30" t="s">
        <v>11</v>
      </c>
      <c r="F111" s="30" t="s">
        <v>12</v>
      </c>
      <c r="G111" s="31">
        <f>'[1]СВОД по ведомств.'!G129</f>
        <v>0</v>
      </c>
      <c r="H111" s="13" t="e">
        <f t="shared" ref="G111:I114" si="13">H112</f>
        <v>#REF!</v>
      </c>
      <c r="I111" s="13" t="e">
        <f t="shared" si="13"/>
        <v>#REF!</v>
      </c>
    </row>
    <row r="112" spans="1:9" ht="15.75" hidden="1" x14ac:dyDescent="0.25">
      <c r="A112" s="59" t="s">
        <v>108</v>
      </c>
      <c r="B112" s="32"/>
      <c r="C112" s="30" t="s">
        <v>21</v>
      </c>
      <c r="D112" s="30" t="s">
        <v>14</v>
      </c>
      <c r="E112" s="30" t="s">
        <v>109</v>
      </c>
      <c r="F112" s="30" t="s">
        <v>12</v>
      </c>
      <c r="G112" s="31">
        <f t="shared" si="13"/>
        <v>0</v>
      </c>
      <c r="H112" s="14" t="e">
        <f t="shared" si="13"/>
        <v>#REF!</v>
      </c>
      <c r="I112" s="14" t="e">
        <f t="shared" si="13"/>
        <v>#REF!</v>
      </c>
    </row>
    <row r="113" spans="1:9" ht="31.5" hidden="1" x14ac:dyDescent="0.25">
      <c r="A113" s="59" t="s">
        <v>127</v>
      </c>
      <c r="B113" s="32"/>
      <c r="C113" s="30" t="s">
        <v>128</v>
      </c>
      <c r="D113" s="30" t="s">
        <v>14</v>
      </c>
      <c r="E113" s="30" t="s">
        <v>129</v>
      </c>
      <c r="F113" s="30" t="s">
        <v>12</v>
      </c>
      <c r="G113" s="31">
        <f t="shared" si="13"/>
        <v>0</v>
      </c>
      <c r="H113" s="14" t="e">
        <f t="shared" si="13"/>
        <v>#REF!</v>
      </c>
      <c r="I113" s="14" t="e">
        <f t="shared" si="13"/>
        <v>#REF!</v>
      </c>
    </row>
    <row r="114" spans="1:9" ht="15.75" hidden="1" x14ac:dyDescent="0.25">
      <c r="A114" s="59" t="s">
        <v>118</v>
      </c>
      <c r="B114" s="32"/>
      <c r="C114" s="30" t="s">
        <v>21</v>
      </c>
      <c r="D114" s="30" t="s">
        <v>14</v>
      </c>
      <c r="E114" s="30" t="s">
        <v>130</v>
      </c>
      <c r="F114" s="30" t="s">
        <v>12</v>
      </c>
      <c r="G114" s="31">
        <f t="shared" si="13"/>
        <v>0</v>
      </c>
      <c r="H114" s="14" t="e">
        <f t="shared" si="13"/>
        <v>#REF!</v>
      </c>
      <c r="I114" s="14" t="e">
        <f t="shared" si="13"/>
        <v>#REF!</v>
      </c>
    </row>
    <row r="115" spans="1:9" ht="15.75" hidden="1" x14ac:dyDescent="0.25">
      <c r="A115" s="59" t="s">
        <v>74</v>
      </c>
      <c r="B115" s="32"/>
      <c r="C115" s="30" t="s">
        <v>21</v>
      </c>
      <c r="D115" s="30" t="s">
        <v>14</v>
      </c>
      <c r="E115" s="30" t="s">
        <v>130</v>
      </c>
      <c r="F115" s="30" t="s">
        <v>75</v>
      </c>
      <c r="G115" s="31">
        <f>[1]ведомств.2013!G127</f>
        <v>0</v>
      </c>
      <c r="H115" s="14" t="e">
        <f>#REF!+#REF!+#REF!+#REF!+#REF!+#REF!+#REF!+#REF!+#REF!</f>
        <v>#REF!</v>
      </c>
      <c r="I115" s="14" t="e">
        <f>#REF!+#REF!+#REF!+#REF!+#REF!+#REF!+#REF!+#REF!+#REF!</f>
        <v>#REF!</v>
      </c>
    </row>
    <row r="116" spans="1:9" ht="15.75" hidden="1" x14ac:dyDescent="0.25">
      <c r="A116" s="59"/>
      <c r="B116" s="32"/>
      <c r="C116" s="30"/>
      <c r="D116" s="30"/>
      <c r="E116" s="30"/>
      <c r="F116" s="30"/>
      <c r="G116" s="31"/>
      <c r="H116" s="14"/>
      <c r="I116" s="14"/>
    </row>
    <row r="117" spans="1:9" ht="31.5" x14ac:dyDescent="0.25">
      <c r="A117" s="59" t="s">
        <v>131</v>
      </c>
      <c r="B117" s="32"/>
      <c r="C117" s="30" t="s">
        <v>21</v>
      </c>
      <c r="D117" s="30" t="s">
        <v>132</v>
      </c>
      <c r="E117" s="30" t="s">
        <v>11</v>
      </c>
      <c r="F117" s="30" t="s">
        <v>12</v>
      </c>
      <c r="G117" s="31">
        <v>25.1</v>
      </c>
      <c r="H117" s="13" t="e">
        <f t="shared" ref="H117:I119" si="14">H118</f>
        <v>#REF!</v>
      </c>
      <c r="I117" s="13" t="e">
        <f t="shared" si="14"/>
        <v>#REF!</v>
      </c>
    </row>
    <row r="118" spans="1:9" ht="31.5" hidden="1" x14ac:dyDescent="0.25">
      <c r="A118" s="59" t="s">
        <v>133</v>
      </c>
      <c r="B118" s="32"/>
      <c r="C118" s="30" t="s">
        <v>21</v>
      </c>
      <c r="D118" s="30" t="s">
        <v>132</v>
      </c>
      <c r="E118" s="30" t="s">
        <v>134</v>
      </c>
      <c r="F118" s="30" t="s">
        <v>12</v>
      </c>
      <c r="G118" s="31">
        <f>G119</f>
        <v>549</v>
      </c>
      <c r="H118" s="14" t="e">
        <f t="shared" si="14"/>
        <v>#REF!</v>
      </c>
      <c r="I118" s="14" t="e">
        <f t="shared" si="14"/>
        <v>#REF!</v>
      </c>
    </row>
    <row r="119" spans="1:9" ht="38.25" hidden="1" customHeight="1" x14ac:dyDescent="0.25">
      <c r="A119" s="59" t="s">
        <v>135</v>
      </c>
      <c r="B119" s="32"/>
      <c r="C119" s="30" t="s">
        <v>21</v>
      </c>
      <c r="D119" s="30" t="s">
        <v>132</v>
      </c>
      <c r="E119" s="30" t="s">
        <v>136</v>
      </c>
      <c r="F119" s="30" t="s">
        <v>12</v>
      </c>
      <c r="G119" s="31">
        <f>G120</f>
        <v>549</v>
      </c>
      <c r="H119" s="14" t="e">
        <f t="shared" si="14"/>
        <v>#REF!</v>
      </c>
      <c r="I119" s="14" t="e">
        <f t="shared" si="14"/>
        <v>#REF!</v>
      </c>
    </row>
    <row r="120" spans="1:9" ht="15.75" hidden="1" x14ac:dyDescent="0.25">
      <c r="A120" s="59" t="s">
        <v>19</v>
      </c>
      <c r="B120" s="32"/>
      <c r="C120" s="30" t="s">
        <v>21</v>
      </c>
      <c r="D120" s="30" t="s">
        <v>132</v>
      </c>
      <c r="E120" s="30" t="s">
        <v>136</v>
      </c>
      <c r="F120" s="30" t="s">
        <v>20</v>
      </c>
      <c r="G120" s="31">
        <f>[1]ведомств.2013!G132</f>
        <v>549</v>
      </c>
      <c r="H120" s="14" t="e">
        <f>#REF!+#REF!+#REF!+#REF!+#REF!+#REF!+#REF!+#REF!+#REF!</f>
        <v>#REF!</v>
      </c>
      <c r="I120" s="14" t="e">
        <f>#REF!+#REF!+#REF!+#REF!+#REF!+#REF!+#REF!+#REF!+#REF!</f>
        <v>#REF!</v>
      </c>
    </row>
    <row r="121" spans="1:9" ht="15.75" hidden="1" x14ac:dyDescent="0.25">
      <c r="A121" s="59" t="s">
        <v>31</v>
      </c>
      <c r="B121" s="32"/>
      <c r="C121" s="30" t="s">
        <v>21</v>
      </c>
      <c r="D121" s="30" t="s">
        <v>132</v>
      </c>
      <c r="E121" s="30" t="s">
        <v>137</v>
      </c>
      <c r="F121" s="30" t="s">
        <v>12</v>
      </c>
      <c r="G121" s="31" t="e">
        <f>G122+G125</f>
        <v>#REF!</v>
      </c>
      <c r="H121" s="14" t="e">
        <f>H122+H125</f>
        <v>#REF!</v>
      </c>
      <c r="I121" s="14" t="e">
        <f>I122+I125</f>
        <v>#REF!</v>
      </c>
    </row>
    <row r="122" spans="1:9" ht="51" hidden="1" customHeight="1" x14ac:dyDescent="0.25">
      <c r="A122" s="65" t="s">
        <v>138</v>
      </c>
      <c r="B122" s="32"/>
      <c r="C122" s="30" t="s">
        <v>21</v>
      </c>
      <c r="D122" s="30" t="s">
        <v>132</v>
      </c>
      <c r="E122" s="30" t="s">
        <v>139</v>
      </c>
      <c r="F122" s="30" t="s">
        <v>12</v>
      </c>
      <c r="G122" s="31" t="e">
        <f>G123+G124</f>
        <v>#REF!</v>
      </c>
      <c r="H122" s="14" t="e">
        <f>H123+H124</f>
        <v>#REF!</v>
      </c>
      <c r="I122" s="14" t="e">
        <f>I123+I124</f>
        <v>#REF!</v>
      </c>
    </row>
    <row r="123" spans="1:9" ht="15.75" hidden="1" x14ac:dyDescent="0.25">
      <c r="A123" s="59" t="s">
        <v>140</v>
      </c>
      <c r="B123" s="41"/>
      <c r="C123" s="30" t="s">
        <v>21</v>
      </c>
      <c r="D123" s="30" t="s">
        <v>132</v>
      </c>
      <c r="E123" s="30" t="s">
        <v>141</v>
      </c>
      <c r="F123" s="30" t="s">
        <v>142</v>
      </c>
      <c r="G123" s="31" t="e">
        <f>#REF!+#REF!+#REF!+#REF!+#REF!+#REF!+#REF!+#REF!+#REF!</f>
        <v>#REF!</v>
      </c>
      <c r="H123" s="14" t="e">
        <f>#REF!+#REF!+#REF!+#REF!+#REF!+#REF!+#REF!+#REF!+#REF!</f>
        <v>#REF!</v>
      </c>
      <c r="I123" s="14" t="e">
        <f>#REF!+#REF!+#REF!+#REF!+#REF!+#REF!+#REF!+#REF!+#REF!</f>
        <v>#REF!</v>
      </c>
    </row>
    <row r="124" spans="1:9" ht="15.75" hidden="1" x14ac:dyDescent="0.25">
      <c r="A124" s="59" t="s">
        <v>140</v>
      </c>
      <c r="B124" s="41"/>
      <c r="C124" s="30" t="s">
        <v>128</v>
      </c>
      <c r="D124" s="30" t="s">
        <v>132</v>
      </c>
      <c r="E124" s="42" t="s">
        <v>143</v>
      </c>
      <c r="F124" s="30" t="s">
        <v>142</v>
      </c>
      <c r="G124" s="31">
        <f>[1]ведомств.2013!G136</f>
        <v>0</v>
      </c>
      <c r="H124" s="14" t="e">
        <f>#REF!+#REF!+#REF!+#REF!+#REF!+#REF!+#REF!+#REF!+#REF!</f>
        <v>#REF!</v>
      </c>
      <c r="I124" s="14" t="e">
        <f>#REF!+#REF!+#REF!+#REF!+#REF!+#REF!+#REF!+#REF!+#REF!</f>
        <v>#REF!</v>
      </c>
    </row>
    <row r="125" spans="1:9" ht="51" hidden="1" customHeight="1" x14ac:dyDescent="0.25">
      <c r="A125" s="65" t="s">
        <v>144</v>
      </c>
      <c r="B125" s="41"/>
      <c r="C125" s="30" t="s">
        <v>21</v>
      </c>
      <c r="D125" s="30" t="s">
        <v>132</v>
      </c>
      <c r="E125" s="42" t="s">
        <v>145</v>
      </c>
      <c r="F125" s="30" t="s">
        <v>12</v>
      </c>
      <c r="G125" s="31" t="e">
        <f>G126+G127</f>
        <v>#REF!</v>
      </c>
      <c r="H125" s="14" t="e">
        <f>H126+H127</f>
        <v>#REF!</v>
      </c>
      <c r="I125" s="14" t="e">
        <f>I126+I127</f>
        <v>#REF!</v>
      </c>
    </row>
    <row r="126" spans="1:9" ht="15.75" hidden="1" x14ac:dyDescent="0.25">
      <c r="A126" s="59" t="s">
        <v>140</v>
      </c>
      <c r="B126" s="41"/>
      <c r="C126" s="30" t="s">
        <v>21</v>
      </c>
      <c r="D126" s="30" t="s">
        <v>132</v>
      </c>
      <c r="E126" s="30" t="s">
        <v>146</v>
      </c>
      <c r="F126" s="30" t="s">
        <v>142</v>
      </c>
      <c r="G126" s="31" t="e">
        <f>#REF!+#REF!+#REF!+#REF!+#REF!+#REF!+#REF!+#REF!+#REF!</f>
        <v>#REF!</v>
      </c>
      <c r="H126" s="14" t="e">
        <f>#REF!+#REF!+#REF!+#REF!+#REF!+#REF!+#REF!+#REF!+#REF!</f>
        <v>#REF!</v>
      </c>
      <c r="I126" s="14" t="e">
        <f>#REF!+#REF!+#REF!+#REF!+#REF!+#REF!+#REF!+#REF!+#REF!</f>
        <v>#REF!</v>
      </c>
    </row>
    <row r="127" spans="1:9" ht="15.75" hidden="1" x14ac:dyDescent="0.25">
      <c r="A127" s="59" t="s">
        <v>140</v>
      </c>
      <c r="B127" s="41"/>
      <c r="C127" s="30" t="s">
        <v>128</v>
      </c>
      <c r="D127" s="30" t="s">
        <v>132</v>
      </c>
      <c r="E127" s="42" t="s">
        <v>145</v>
      </c>
      <c r="F127" s="30" t="s">
        <v>142</v>
      </c>
      <c r="G127" s="31">
        <f>[1]ведомств.2013!G139</f>
        <v>612</v>
      </c>
      <c r="H127" s="14" t="e">
        <f>#REF!+#REF!+#REF!+#REF!+#REF!+#REF!+#REF!+#REF!+#REF!</f>
        <v>#REF!</v>
      </c>
      <c r="I127" s="14" t="e">
        <f>#REF!+#REF!+#REF!+#REF!+#REF!+#REF!+#REF!+#REF!+#REF!</f>
        <v>#REF!</v>
      </c>
    </row>
    <row r="128" spans="1:9" ht="15.75" hidden="1" x14ac:dyDescent="0.25">
      <c r="A128" s="59"/>
      <c r="B128" s="32"/>
      <c r="C128" s="30"/>
      <c r="D128" s="30"/>
      <c r="E128" s="30"/>
      <c r="F128" s="30"/>
      <c r="G128" s="31"/>
      <c r="H128" s="14"/>
      <c r="I128" s="14"/>
    </row>
    <row r="129" spans="1:9" ht="18.75" hidden="1" customHeight="1" x14ac:dyDescent="0.25">
      <c r="A129" s="59" t="s">
        <v>147</v>
      </c>
      <c r="B129" s="32"/>
      <c r="C129" s="30" t="s">
        <v>21</v>
      </c>
      <c r="D129" s="30" t="s">
        <v>148</v>
      </c>
      <c r="E129" s="30" t="s">
        <v>11</v>
      </c>
      <c r="F129" s="30" t="s">
        <v>12</v>
      </c>
      <c r="G129" s="31"/>
      <c r="H129" s="13" t="e">
        <f t="shared" ref="G129:I130" si="15">H130</f>
        <v>#REF!</v>
      </c>
      <c r="I129" s="13" t="e">
        <f t="shared" si="15"/>
        <v>#REF!</v>
      </c>
    </row>
    <row r="130" spans="1:9" ht="15.75" hidden="1" x14ac:dyDescent="0.25">
      <c r="A130" s="59" t="s">
        <v>31</v>
      </c>
      <c r="B130" s="32"/>
      <c r="C130" s="30" t="s">
        <v>21</v>
      </c>
      <c r="D130" s="30" t="s">
        <v>148</v>
      </c>
      <c r="E130" s="30" t="s">
        <v>137</v>
      </c>
      <c r="F130" s="30" t="s">
        <v>12</v>
      </c>
      <c r="G130" s="31" t="e">
        <f t="shared" si="15"/>
        <v>#REF!</v>
      </c>
      <c r="H130" s="14" t="e">
        <f t="shared" si="15"/>
        <v>#REF!</v>
      </c>
      <c r="I130" s="14" t="e">
        <f t="shared" si="15"/>
        <v>#REF!</v>
      </c>
    </row>
    <row r="131" spans="1:9" ht="56.25" hidden="1" customHeight="1" x14ac:dyDescent="0.25">
      <c r="A131" s="65" t="s">
        <v>149</v>
      </c>
      <c r="B131" s="32"/>
      <c r="C131" s="30" t="s">
        <v>21</v>
      </c>
      <c r="D131" s="30" t="s">
        <v>148</v>
      </c>
      <c r="E131" s="30" t="s">
        <v>150</v>
      </c>
      <c r="F131" s="30" t="s">
        <v>12</v>
      </c>
      <c r="G131" s="31" t="e">
        <f>G132+G133</f>
        <v>#REF!</v>
      </c>
      <c r="H131" s="14" t="e">
        <f>H132+H133</f>
        <v>#REF!</v>
      </c>
      <c r="I131" s="14" t="e">
        <f>I132+I133</f>
        <v>#REF!</v>
      </c>
    </row>
    <row r="132" spans="1:9" ht="15.75" hidden="1" x14ac:dyDescent="0.25">
      <c r="A132" s="59" t="s">
        <v>140</v>
      </c>
      <c r="B132" s="32"/>
      <c r="C132" s="30" t="s">
        <v>128</v>
      </c>
      <c r="D132" s="30" t="s">
        <v>148</v>
      </c>
      <c r="E132" s="30" t="s">
        <v>150</v>
      </c>
      <c r="F132" s="30" t="s">
        <v>142</v>
      </c>
      <c r="G132" s="31">
        <f>[1]ведомств.2013!G144</f>
        <v>612</v>
      </c>
      <c r="H132" s="14" t="e">
        <f>#REF!+#REF!+#REF!+#REF!+#REF!+#REF!+#REF!+#REF!+#REF!</f>
        <v>#REF!</v>
      </c>
      <c r="I132" s="14" t="e">
        <f>#REF!+#REF!+#REF!+#REF!+#REF!+#REF!+#REF!+#REF!+#REF!</f>
        <v>#REF!</v>
      </c>
    </row>
    <row r="133" spans="1:9" ht="15.75" hidden="1" x14ac:dyDescent="0.25">
      <c r="A133" s="59" t="s">
        <v>19</v>
      </c>
      <c r="B133" s="32"/>
      <c r="C133" s="30" t="s">
        <v>21</v>
      </c>
      <c r="D133" s="30" t="s">
        <v>148</v>
      </c>
      <c r="E133" s="30" t="s">
        <v>150</v>
      </c>
      <c r="F133" s="30" t="s">
        <v>20</v>
      </c>
      <c r="G133" s="31" t="e">
        <f>#REF!+#REF!+#REF!+#REF!+#REF!+#REF!+#REF!+#REF!+#REF!</f>
        <v>#REF!</v>
      </c>
      <c r="H133" s="14" t="e">
        <f>#REF!+#REF!+#REF!+#REF!+#REF!+#REF!+#REF!+#REF!+#REF!</f>
        <v>#REF!</v>
      </c>
      <c r="I133" s="14" t="e">
        <f>#REF!+#REF!+#REF!+#REF!+#REF!+#REF!+#REF!+#REF!+#REF!</f>
        <v>#REF!</v>
      </c>
    </row>
    <row r="134" spans="1:9" ht="15.75" hidden="1" x14ac:dyDescent="0.25">
      <c r="A134" s="59"/>
      <c r="B134" s="32"/>
      <c r="C134" s="30"/>
      <c r="D134" s="30"/>
      <c r="E134" s="30"/>
      <c r="F134" s="30"/>
      <c r="G134" s="31"/>
      <c r="H134" s="14"/>
      <c r="I134" s="14"/>
    </row>
    <row r="135" spans="1:9" ht="15.75" x14ac:dyDescent="0.25">
      <c r="A135" s="58" t="s">
        <v>151</v>
      </c>
      <c r="B135" s="27"/>
      <c r="C135" s="28" t="s">
        <v>29</v>
      </c>
      <c r="D135" s="28" t="s">
        <v>10</v>
      </c>
      <c r="E135" s="28" t="s">
        <v>11</v>
      </c>
      <c r="F135" s="28" t="s">
        <v>12</v>
      </c>
      <c r="G135" s="29">
        <f>G136+G141+G149+G154+G159</f>
        <v>853.6</v>
      </c>
      <c r="H135" s="13" t="e">
        <f>H136+H141+H154+H159</f>
        <v>#REF!</v>
      </c>
      <c r="I135" s="13" t="e">
        <f>I136+I141+I154+I159</f>
        <v>#REF!</v>
      </c>
    </row>
    <row r="136" spans="1:9" ht="15.75" hidden="1" x14ac:dyDescent="0.25">
      <c r="A136" s="59" t="s">
        <v>152</v>
      </c>
      <c r="B136" s="32"/>
      <c r="C136" s="30" t="s">
        <v>29</v>
      </c>
      <c r="D136" s="30" t="s">
        <v>14</v>
      </c>
      <c r="E136" s="30" t="s">
        <v>11</v>
      </c>
      <c r="F136" s="30" t="s">
        <v>12</v>
      </c>
      <c r="G136" s="31">
        <v>0</v>
      </c>
      <c r="H136" s="13" t="e">
        <f t="shared" ref="G136:I138" si="16">H137</f>
        <v>#REF!</v>
      </c>
      <c r="I136" s="13" t="e">
        <f t="shared" si="16"/>
        <v>#REF!</v>
      </c>
    </row>
    <row r="137" spans="1:9" ht="15.75" hidden="1" x14ac:dyDescent="0.25">
      <c r="A137" s="59" t="s">
        <v>104</v>
      </c>
      <c r="B137" s="32"/>
      <c r="C137" s="30" t="s">
        <v>29</v>
      </c>
      <c r="D137" s="30" t="s">
        <v>14</v>
      </c>
      <c r="E137" s="30" t="s">
        <v>105</v>
      </c>
      <c r="F137" s="30" t="s">
        <v>12</v>
      </c>
      <c r="G137" s="31">
        <f t="shared" si="16"/>
        <v>0</v>
      </c>
      <c r="H137" s="14" t="e">
        <f t="shared" si="16"/>
        <v>#REF!</v>
      </c>
      <c r="I137" s="14" t="e">
        <f t="shared" si="16"/>
        <v>#REF!</v>
      </c>
    </row>
    <row r="138" spans="1:9" ht="36" hidden="1" customHeight="1" x14ac:dyDescent="0.25">
      <c r="A138" s="59" t="s">
        <v>153</v>
      </c>
      <c r="B138" s="32"/>
      <c r="C138" s="30" t="s">
        <v>29</v>
      </c>
      <c r="D138" s="30" t="s">
        <v>14</v>
      </c>
      <c r="E138" s="30" t="s">
        <v>154</v>
      </c>
      <c r="F138" s="30" t="s">
        <v>12</v>
      </c>
      <c r="G138" s="31">
        <f t="shared" si="16"/>
        <v>0</v>
      </c>
      <c r="H138" s="14" t="e">
        <f t="shared" si="16"/>
        <v>#REF!</v>
      </c>
      <c r="I138" s="14" t="e">
        <f t="shared" si="16"/>
        <v>#REF!</v>
      </c>
    </row>
    <row r="139" spans="1:9" ht="15.75" hidden="1" x14ac:dyDescent="0.25">
      <c r="A139" s="59" t="s">
        <v>155</v>
      </c>
      <c r="B139" s="32"/>
      <c r="C139" s="30" t="s">
        <v>29</v>
      </c>
      <c r="D139" s="30" t="s">
        <v>14</v>
      </c>
      <c r="E139" s="30" t="s">
        <v>154</v>
      </c>
      <c r="F139" s="30" t="s">
        <v>156</v>
      </c>
      <c r="G139" s="31">
        <v>0</v>
      </c>
      <c r="H139" s="14" t="e">
        <f>#REF!+#REF!+#REF!+#REF!+#REF!+#REF!+#REF!+#REF!+#REF!</f>
        <v>#REF!</v>
      </c>
      <c r="I139" s="14" t="e">
        <f>#REF!+#REF!+#REF!+#REF!+#REF!+#REF!+#REF!+#REF!+#REF!</f>
        <v>#REF!</v>
      </c>
    </row>
    <row r="140" spans="1:9" ht="15.75" hidden="1" x14ac:dyDescent="0.25">
      <c r="A140" s="59"/>
      <c r="B140" s="32"/>
      <c r="C140" s="30"/>
      <c r="D140" s="30"/>
      <c r="E140" s="30"/>
      <c r="F140" s="30"/>
      <c r="G140" s="31"/>
      <c r="H140" s="13"/>
      <c r="I140" s="13"/>
    </row>
    <row r="141" spans="1:9" ht="15.75" x14ac:dyDescent="0.25">
      <c r="A141" s="59" t="s">
        <v>157</v>
      </c>
      <c r="B141" s="32"/>
      <c r="C141" s="30" t="s">
        <v>29</v>
      </c>
      <c r="D141" s="30" t="s">
        <v>49</v>
      </c>
      <c r="E141" s="30" t="s">
        <v>11</v>
      </c>
      <c r="F141" s="30" t="s">
        <v>12</v>
      </c>
      <c r="G141" s="31">
        <v>170</v>
      </c>
      <c r="H141" s="13" t="e">
        <f>H142+H145</f>
        <v>#REF!</v>
      </c>
      <c r="I141" s="13" t="e">
        <f>I142+I145</f>
        <v>#REF!</v>
      </c>
    </row>
    <row r="142" spans="1:9" ht="51" hidden="1" customHeight="1" x14ac:dyDescent="0.25">
      <c r="A142" s="59" t="s">
        <v>15</v>
      </c>
      <c r="B142" s="32"/>
      <c r="C142" s="30" t="s">
        <v>29</v>
      </c>
      <c r="D142" s="30" t="s">
        <v>49</v>
      </c>
      <c r="E142" s="30" t="s">
        <v>16</v>
      </c>
      <c r="F142" s="30" t="s">
        <v>12</v>
      </c>
      <c r="G142" s="31"/>
      <c r="H142" s="14" t="e">
        <f t="shared" ref="H142:I143" si="17">H143</f>
        <v>#REF!</v>
      </c>
      <c r="I142" s="14" t="e">
        <f t="shared" si="17"/>
        <v>#REF!</v>
      </c>
    </row>
    <row r="143" spans="1:9" ht="15.75" hidden="1" x14ac:dyDescent="0.25">
      <c r="A143" s="59" t="s">
        <v>22</v>
      </c>
      <c r="B143" s="32"/>
      <c r="C143" s="30" t="s">
        <v>29</v>
      </c>
      <c r="D143" s="30" t="s">
        <v>49</v>
      </c>
      <c r="E143" s="30" t="s">
        <v>23</v>
      </c>
      <c r="F143" s="30" t="s">
        <v>12</v>
      </c>
      <c r="G143" s="31"/>
      <c r="H143" s="14" t="e">
        <f t="shared" si="17"/>
        <v>#REF!</v>
      </c>
      <c r="I143" s="14" t="e">
        <f t="shared" si="17"/>
        <v>#REF!</v>
      </c>
    </row>
    <row r="144" spans="1:9" ht="15.75" hidden="1" x14ac:dyDescent="0.25">
      <c r="A144" s="59" t="s">
        <v>19</v>
      </c>
      <c r="B144" s="32"/>
      <c r="C144" s="30" t="s">
        <v>29</v>
      </c>
      <c r="D144" s="30" t="s">
        <v>49</v>
      </c>
      <c r="E144" s="30" t="s">
        <v>23</v>
      </c>
      <c r="F144" s="30" t="s">
        <v>20</v>
      </c>
      <c r="G144" s="31"/>
      <c r="H144" s="14" t="e">
        <f>#REF!+#REF!+#REF!+#REF!+#REF!+#REF!+#REF!+#REF!+#REF!</f>
        <v>#REF!</v>
      </c>
      <c r="I144" s="14" t="e">
        <f>#REF!+#REF!+#REF!+#REF!+#REF!+#REF!+#REF!+#REF!+#REF!</f>
        <v>#REF!</v>
      </c>
    </row>
    <row r="145" spans="1:9" ht="15.75" hidden="1" x14ac:dyDescent="0.25">
      <c r="A145" s="59" t="s">
        <v>108</v>
      </c>
      <c r="B145" s="32"/>
      <c r="C145" s="30" t="s">
        <v>29</v>
      </c>
      <c r="D145" s="30" t="s">
        <v>49</v>
      </c>
      <c r="E145" s="30" t="s">
        <v>109</v>
      </c>
      <c r="F145" s="30" t="s">
        <v>12</v>
      </c>
      <c r="G145" s="31"/>
      <c r="H145" s="14" t="e">
        <f t="shared" ref="H145:I147" si="18">H146</f>
        <v>#REF!</v>
      </c>
      <c r="I145" s="14" t="e">
        <f t="shared" si="18"/>
        <v>#REF!</v>
      </c>
    </row>
    <row r="146" spans="1:9" ht="39" hidden="1" customHeight="1" x14ac:dyDescent="0.25">
      <c r="A146" s="59" t="s">
        <v>158</v>
      </c>
      <c r="B146" s="32"/>
      <c r="C146" s="30" t="s">
        <v>29</v>
      </c>
      <c r="D146" s="30" t="s">
        <v>49</v>
      </c>
      <c r="E146" s="30" t="s">
        <v>159</v>
      </c>
      <c r="F146" s="30" t="s">
        <v>12</v>
      </c>
      <c r="G146" s="31"/>
      <c r="H146" s="14" t="e">
        <f t="shared" si="18"/>
        <v>#REF!</v>
      </c>
      <c r="I146" s="14" t="e">
        <f t="shared" si="18"/>
        <v>#REF!</v>
      </c>
    </row>
    <row r="147" spans="1:9" ht="15.75" hidden="1" x14ac:dyDescent="0.25">
      <c r="A147" s="59" t="s">
        <v>118</v>
      </c>
      <c r="B147" s="32"/>
      <c r="C147" s="30" t="s">
        <v>29</v>
      </c>
      <c r="D147" s="30" t="s">
        <v>49</v>
      </c>
      <c r="E147" s="30" t="s">
        <v>160</v>
      </c>
      <c r="F147" s="30" t="s">
        <v>12</v>
      </c>
      <c r="G147" s="31"/>
      <c r="H147" s="14" t="e">
        <f t="shared" si="18"/>
        <v>#REF!</v>
      </c>
      <c r="I147" s="14" t="e">
        <f t="shared" si="18"/>
        <v>#REF!</v>
      </c>
    </row>
    <row r="148" spans="1:9" ht="16.5" hidden="1" thickBot="1" x14ac:dyDescent="0.3">
      <c r="A148" s="60" t="s">
        <v>161</v>
      </c>
      <c r="B148" s="43"/>
      <c r="C148" s="44" t="s">
        <v>29</v>
      </c>
      <c r="D148" s="44" t="s">
        <v>49</v>
      </c>
      <c r="E148" s="44" t="s">
        <v>160</v>
      </c>
      <c r="F148" s="44" t="s">
        <v>162</v>
      </c>
      <c r="G148" s="36"/>
      <c r="H148" s="14" t="e">
        <f>#REF!+#REF!+#REF!+#REF!+#REF!+#REF!+#REF!+#REF!+#REF!</f>
        <v>#REF!</v>
      </c>
      <c r="I148" s="14" t="e">
        <f>#REF!+#REF!+#REF!+#REF!+#REF!+#REF!+#REF!+#REF!+#REF!</f>
        <v>#REF!</v>
      </c>
    </row>
    <row r="149" spans="1:9" ht="16.5" hidden="1" thickBot="1" x14ac:dyDescent="0.3">
      <c r="A149" s="59" t="s">
        <v>163</v>
      </c>
      <c r="B149" s="32"/>
      <c r="C149" s="30" t="s">
        <v>29</v>
      </c>
      <c r="D149" s="30" t="s">
        <v>164</v>
      </c>
      <c r="E149" s="30" t="s">
        <v>11</v>
      </c>
      <c r="F149" s="30" t="s">
        <v>12</v>
      </c>
      <c r="G149" s="31"/>
      <c r="H149" s="18" t="e">
        <f t="shared" ref="G149:I150" si="19">H150</f>
        <v>#REF!</v>
      </c>
      <c r="I149" s="19" t="e">
        <f t="shared" si="19"/>
        <v>#REF!</v>
      </c>
    </row>
    <row r="150" spans="1:9" ht="15.75" hidden="1" x14ac:dyDescent="0.25">
      <c r="A150" s="63" t="s">
        <v>165</v>
      </c>
      <c r="B150" s="45"/>
      <c r="C150" s="46" t="s">
        <v>29</v>
      </c>
      <c r="D150" s="46" t="s">
        <v>164</v>
      </c>
      <c r="E150" s="46" t="s">
        <v>166</v>
      </c>
      <c r="F150" s="46" t="s">
        <v>12</v>
      </c>
      <c r="G150" s="47" t="e">
        <f t="shared" si="19"/>
        <v>#REF!</v>
      </c>
      <c r="H150" s="20" t="e">
        <f t="shared" si="19"/>
        <v>#REF!</v>
      </c>
      <c r="I150" s="20" t="e">
        <f t="shared" si="19"/>
        <v>#REF!</v>
      </c>
    </row>
    <row r="151" spans="1:9" ht="15.75" hidden="1" x14ac:dyDescent="0.25">
      <c r="A151" s="59" t="s">
        <v>167</v>
      </c>
      <c r="B151" s="32"/>
      <c r="C151" s="30" t="s">
        <v>29</v>
      </c>
      <c r="D151" s="30" t="s">
        <v>164</v>
      </c>
      <c r="E151" s="30" t="s">
        <v>168</v>
      </c>
      <c r="F151" s="30" t="s">
        <v>12</v>
      </c>
      <c r="G151" s="31" t="e">
        <f>G152+G153</f>
        <v>#REF!</v>
      </c>
      <c r="H151" s="14" t="e">
        <f>H152+H153</f>
        <v>#REF!</v>
      </c>
      <c r="I151" s="14" t="e">
        <f>I152+I153</f>
        <v>#REF!</v>
      </c>
    </row>
    <row r="152" spans="1:9" ht="50.25" hidden="1" customHeight="1" x14ac:dyDescent="0.25">
      <c r="A152" s="59" t="s">
        <v>169</v>
      </c>
      <c r="B152" s="32"/>
      <c r="C152" s="30" t="s">
        <v>29</v>
      </c>
      <c r="D152" s="30" t="s">
        <v>164</v>
      </c>
      <c r="E152" s="30" t="s">
        <v>168</v>
      </c>
      <c r="F152" s="30" t="s">
        <v>103</v>
      </c>
      <c r="G152" s="31">
        <f>[1]ведомств.2013!G1627</f>
        <v>0</v>
      </c>
      <c r="H152" s="14" t="e">
        <f>#REF!+#REF!+#REF!+#REF!+#REF!+#REF!+#REF!+#REF!+#REF!</f>
        <v>#REF!</v>
      </c>
      <c r="I152" s="14" t="e">
        <f>#REF!+#REF!+#REF!+#REF!+#REF!+#REF!+#REF!+#REF!+#REF!</f>
        <v>#REF!</v>
      </c>
    </row>
    <row r="153" spans="1:9" ht="35.25" hidden="1" customHeight="1" x14ac:dyDescent="0.25">
      <c r="A153" s="60" t="s">
        <v>170</v>
      </c>
      <c r="B153" s="43"/>
      <c r="C153" s="44" t="s">
        <v>29</v>
      </c>
      <c r="D153" s="44" t="s">
        <v>164</v>
      </c>
      <c r="E153" s="44" t="s">
        <v>168</v>
      </c>
      <c r="F153" s="44" t="s">
        <v>171</v>
      </c>
      <c r="G153" s="36" t="e">
        <f>#REF!+#REF!+#REF!+#REF!+#REF!+#REF!+#REF!+#REF!+#REF!</f>
        <v>#REF!</v>
      </c>
      <c r="H153" s="14" t="e">
        <f>#REF!+#REF!+#REF!+#REF!+#REF!+#REF!+#REF!+#REF!+#REF!</f>
        <v>#REF!</v>
      </c>
      <c r="I153" s="14" t="e">
        <f>#REF!+#REF!+#REF!+#REF!+#REF!+#REF!+#REF!+#REF!+#REF!</f>
        <v>#REF!</v>
      </c>
    </row>
    <row r="154" spans="1:9" ht="15.75" x14ac:dyDescent="0.25">
      <c r="A154" s="59" t="s">
        <v>324</v>
      </c>
      <c r="B154" s="32"/>
      <c r="C154" s="30" t="s">
        <v>29</v>
      </c>
      <c r="D154" s="30" t="s">
        <v>132</v>
      </c>
      <c r="E154" s="30" t="s">
        <v>11</v>
      </c>
      <c r="F154" s="30" t="s">
        <v>12</v>
      </c>
      <c r="G154" s="31">
        <v>683.6</v>
      </c>
      <c r="H154" s="21" t="e">
        <f t="shared" ref="G154:I157" si="20">H155</f>
        <v>#REF!</v>
      </c>
      <c r="I154" s="13" t="e">
        <f t="shared" si="20"/>
        <v>#REF!</v>
      </c>
    </row>
    <row r="155" spans="1:9" ht="15.75" hidden="1" x14ac:dyDescent="0.25">
      <c r="A155" s="63" t="s">
        <v>172</v>
      </c>
      <c r="B155" s="45"/>
      <c r="C155" s="46" t="s">
        <v>29</v>
      </c>
      <c r="D155" s="46" t="s">
        <v>132</v>
      </c>
      <c r="E155" s="46" t="s">
        <v>173</v>
      </c>
      <c r="F155" s="46" t="s">
        <v>12</v>
      </c>
      <c r="G155" s="47">
        <f t="shared" si="20"/>
        <v>1530</v>
      </c>
      <c r="H155" s="14" t="e">
        <f t="shared" si="20"/>
        <v>#REF!</v>
      </c>
      <c r="I155" s="14" t="e">
        <f t="shared" si="20"/>
        <v>#REF!</v>
      </c>
    </row>
    <row r="156" spans="1:9" ht="15.75" hidden="1" x14ac:dyDescent="0.25">
      <c r="A156" s="59" t="s">
        <v>174</v>
      </c>
      <c r="B156" s="32"/>
      <c r="C156" s="30" t="s">
        <v>29</v>
      </c>
      <c r="D156" s="30" t="s">
        <v>132</v>
      </c>
      <c r="E156" s="30" t="s">
        <v>175</v>
      </c>
      <c r="F156" s="30" t="s">
        <v>12</v>
      </c>
      <c r="G156" s="31">
        <f t="shared" si="20"/>
        <v>1530</v>
      </c>
      <c r="H156" s="14" t="e">
        <f t="shared" si="20"/>
        <v>#REF!</v>
      </c>
      <c r="I156" s="14" t="e">
        <f t="shared" si="20"/>
        <v>#REF!</v>
      </c>
    </row>
    <row r="157" spans="1:9" ht="41.25" hidden="1" customHeight="1" x14ac:dyDescent="0.25">
      <c r="A157" s="59" t="s">
        <v>176</v>
      </c>
      <c r="B157" s="32"/>
      <c r="C157" s="30" t="s">
        <v>29</v>
      </c>
      <c r="D157" s="30" t="s">
        <v>132</v>
      </c>
      <c r="E157" s="30" t="s">
        <v>177</v>
      </c>
      <c r="F157" s="30" t="s">
        <v>12</v>
      </c>
      <c r="G157" s="31">
        <f t="shared" si="20"/>
        <v>1530</v>
      </c>
      <c r="H157" s="14" t="e">
        <f t="shared" si="20"/>
        <v>#REF!</v>
      </c>
      <c r="I157" s="14" t="e">
        <f t="shared" si="20"/>
        <v>#REF!</v>
      </c>
    </row>
    <row r="158" spans="1:9" ht="31.5" hidden="1" x14ac:dyDescent="0.25">
      <c r="A158" s="59" t="s">
        <v>114</v>
      </c>
      <c r="B158" s="32"/>
      <c r="C158" s="30" t="s">
        <v>29</v>
      </c>
      <c r="D158" s="30" t="s">
        <v>132</v>
      </c>
      <c r="E158" s="30" t="s">
        <v>177</v>
      </c>
      <c r="F158" s="30" t="s">
        <v>115</v>
      </c>
      <c r="G158" s="31">
        <f>[1]ведомств.2013!G177</f>
        <v>1530</v>
      </c>
      <c r="H158" s="14" t="e">
        <f>#REF!+#REF!+#REF!+#REF!+#REF!+#REF!+#REF!+#REF!+#REF!</f>
        <v>#REF!</v>
      </c>
      <c r="I158" s="14" t="e">
        <f>#REF!+#REF!+#REF!+#REF!+#REF!+#REF!+#REF!+#REF!+#REF!</f>
        <v>#REF!</v>
      </c>
    </row>
    <row r="159" spans="1:9" ht="15.75" hidden="1" x14ac:dyDescent="0.25">
      <c r="A159" s="59" t="s">
        <v>178</v>
      </c>
      <c r="B159" s="32"/>
      <c r="C159" s="30" t="s">
        <v>29</v>
      </c>
      <c r="D159" s="30" t="s">
        <v>179</v>
      </c>
      <c r="E159" s="30" t="s">
        <v>11</v>
      </c>
      <c r="F159" s="30" t="s">
        <v>12</v>
      </c>
      <c r="G159" s="31">
        <v>0</v>
      </c>
      <c r="H159" s="13" t="e">
        <f t="shared" ref="G159:I161" si="21">H160</f>
        <v>#REF!</v>
      </c>
      <c r="I159" s="13" t="e">
        <f t="shared" si="21"/>
        <v>#REF!</v>
      </c>
    </row>
    <row r="160" spans="1:9" ht="51" hidden="1" customHeight="1" x14ac:dyDescent="0.25">
      <c r="A160" s="59" t="s">
        <v>15</v>
      </c>
      <c r="B160" s="32"/>
      <c r="C160" s="30" t="s">
        <v>29</v>
      </c>
      <c r="D160" s="30" t="s">
        <v>179</v>
      </c>
      <c r="E160" s="30" t="s">
        <v>16</v>
      </c>
      <c r="F160" s="30" t="s">
        <v>12</v>
      </c>
      <c r="G160" s="31">
        <f t="shared" si="21"/>
        <v>3651.4</v>
      </c>
      <c r="H160" s="14" t="e">
        <f t="shared" si="21"/>
        <v>#REF!</v>
      </c>
      <c r="I160" s="14" t="e">
        <f t="shared" si="21"/>
        <v>#REF!</v>
      </c>
    </row>
    <row r="161" spans="1:9" ht="15.75" hidden="1" x14ac:dyDescent="0.25">
      <c r="A161" s="59" t="s">
        <v>22</v>
      </c>
      <c r="B161" s="32"/>
      <c r="C161" s="30" t="s">
        <v>29</v>
      </c>
      <c r="D161" s="30" t="s">
        <v>179</v>
      </c>
      <c r="E161" s="30" t="s">
        <v>23</v>
      </c>
      <c r="F161" s="30" t="s">
        <v>12</v>
      </c>
      <c r="G161" s="31">
        <f t="shared" si="21"/>
        <v>3651.4</v>
      </c>
      <c r="H161" s="14" t="e">
        <f t="shared" si="21"/>
        <v>#REF!</v>
      </c>
      <c r="I161" s="14" t="e">
        <f t="shared" si="21"/>
        <v>#REF!</v>
      </c>
    </row>
    <row r="162" spans="1:9" ht="15.75" hidden="1" x14ac:dyDescent="0.25">
      <c r="A162" s="59" t="s">
        <v>19</v>
      </c>
      <c r="B162" s="32"/>
      <c r="C162" s="30" t="s">
        <v>29</v>
      </c>
      <c r="D162" s="30" t="s">
        <v>179</v>
      </c>
      <c r="E162" s="30" t="s">
        <v>23</v>
      </c>
      <c r="F162" s="30" t="s">
        <v>20</v>
      </c>
      <c r="G162" s="31">
        <f>[1]ведомств.2013!G3054</f>
        <v>3651.4</v>
      </c>
      <c r="H162" s="14" t="e">
        <f>#REF!+#REF!+#REF!+#REF!+#REF!+#REF!+#REF!+#REF!+#REF!</f>
        <v>#REF!</v>
      </c>
      <c r="I162" s="14" t="e">
        <f>#REF!+#REF!+#REF!+#REF!+#REF!+#REF!+#REF!+#REF!+#REF!</f>
        <v>#REF!</v>
      </c>
    </row>
    <row r="163" spans="1:9" ht="15.75" hidden="1" x14ac:dyDescent="0.25">
      <c r="A163" s="59"/>
      <c r="B163" s="32"/>
      <c r="C163" s="30"/>
      <c r="D163" s="30"/>
      <c r="E163" s="30"/>
      <c r="F163" s="30"/>
      <c r="G163" s="31"/>
      <c r="H163" s="14"/>
      <c r="I163" s="14"/>
    </row>
    <row r="164" spans="1:9" ht="15.75" x14ac:dyDescent="0.25">
      <c r="A164" s="58" t="s">
        <v>180</v>
      </c>
      <c r="B164" s="27"/>
      <c r="C164" s="28" t="s">
        <v>49</v>
      </c>
      <c r="D164" s="28" t="s">
        <v>10</v>
      </c>
      <c r="E164" s="28" t="s">
        <v>11</v>
      </c>
      <c r="F164" s="28" t="s">
        <v>12</v>
      </c>
      <c r="G164" s="29">
        <f>G167+G165</f>
        <v>664.2</v>
      </c>
      <c r="H164" s="13">
        <f>H165+H166+H167+H168</f>
        <v>0</v>
      </c>
      <c r="I164" s="13">
        <f>I165+I166+I167+I168</f>
        <v>0</v>
      </c>
    </row>
    <row r="165" spans="1:9" ht="15.75" hidden="1" x14ac:dyDescent="0.25">
      <c r="A165" s="59" t="s">
        <v>181</v>
      </c>
      <c r="B165" s="32"/>
      <c r="C165" s="30" t="s">
        <v>49</v>
      </c>
      <c r="D165" s="30" t="s">
        <v>9</v>
      </c>
      <c r="E165" s="30" t="s">
        <v>11</v>
      </c>
      <c r="F165" s="30" t="s">
        <v>12</v>
      </c>
      <c r="G165" s="31">
        <v>0</v>
      </c>
      <c r="H165" s="13"/>
      <c r="I165" s="13"/>
    </row>
    <row r="166" spans="1:9" ht="15.75" hidden="1" x14ac:dyDescent="0.25">
      <c r="A166" s="59" t="s">
        <v>182</v>
      </c>
      <c r="B166" s="32"/>
      <c r="C166" s="30" t="s">
        <v>49</v>
      </c>
      <c r="D166" s="30" t="s">
        <v>14</v>
      </c>
      <c r="E166" s="30" t="s">
        <v>11</v>
      </c>
      <c r="F166" s="30" t="s">
        <v>12</v>
      </c>
      <c r="G166" s="31">
        <v>0</v>
      </c>
      <c r="H166" s="13"/>
      <c r="I166" s="13"/>
    </row>
    <row r="167" spans="1:9" ht="18.75" customHeight="1" x14ac:dyDescent="0.25">
      <c r="A167" s="66" t="s">
        <v>183</v>
      </c>
      <c r="B167" s="41"/>
      <c r="C167" s="30" t="s">
        <v>49</v>
      </c>
      <c r="D167" s="30" t="s">
        <v>21</v>
      </c>
      <c r="E167" s="30" t="s">
        <v>11</v>
      </c>
      <c r="F167" s="30" t="s">
        <v>12</v>
      </c>
      <c r="G167" s="31">
        <v>664.2</v>
      </c>
      <c r="H167" s="13"/>
      <c r="I167" s="13"/>
    </row>
    <row r="168" spans="1:9" ht="15.75" hidden="1" x14ac:dyDescent="0.25">
      <c r="A168" s="58" t="s">
        <v>321</v>
      </c>
      <c r="B168" s="48"/>
      <c r="C168" s="28" t="s">
        <v>58</v>
      </c>
      <c r="D168" s="28" t="s">
        <v>10</v>
      </c>
      <c r="E168" s="28" t="s">
        <v>11</v>
      </c>
      <c r="F168" s="28" t="s">
        <v>12</v>
      </c>
      <c r="G168" s="29">
        <f>G169</f>
        <v>0</v>
      </c>
      <c r="H168" s="13"/>
      <c r="I168" s="13"/>
    </row>
    <row r="169" spans="1:9" ht="15.75" hidden="1" x14ac:dyDescent="0.25">
      <c r="A169" s="59" t="s">
        <v>322</v>
      </c>
      <c r="B169" s="41"/>
      <c r="C169" s="30" t="s">
        <v>58</v>
      </c>
      <c r="D169" s="30" t="s">
        <v>14</v>
      </c>
      <c r="E169" s="30"/>
      <c r="F169" s="30"/>
      <c r="G169" s="31">
        <v>0</v>
      </c>
      <c r="H169" s="13"/>
      <c r="I169" s="13"/>
    </row>
    <row r="170" spans="1:9" ht="15.75" x14ac:dyDescent="0.25">
      <c r="A170" s="58" t="s">
        <v>323</v>
      </c>
      <c r="B170" s="48"/>
      <c r="C170" s="28" t="s">
        <v>164</v>
      </c>
      <c r="D170" s="28" t="s">
        <v>10</v>
      </c>
      <c r="E170" s="28" t="s">
        <v>11</v>
      </c>
      <c r="F170" s="28" t="s">
        <v>12</v>
      </c>
      <c r="G170" s="29">
        <f>G171</f>
        <v>95.7</v>
      </c>
      <c r="H170" s="13" t="e">
        <f>H171+#REF!</f>
        <v>#REF!</v>
      </c>
      <c r="I170" s="13" t="e">
        <f>I171+#REF!</f>
        <v>#REF!</v>
      </c>
    </row>
    <row r="171" spans="1:9" ht="15.75" x14ac:dyDescent="0.25">
      <c r="A171" s="59" t="s">
        <v>185</v>
      </c>
      <c r="B171" s="41"/>
      <c r="C171" s="30" t="s">
        <v>164</v>
      </c>
      <c r="D171" s="30" t="s">
        <v>9</v>
      </c>
      <c r="E171" s="30" t="s">
        <v>11</v>
      </c>
      <c r="F171" s="30" t="s">
        <v>12</v>
      </c>
      <c r="G171" s="31">
        <v>95.7</v>
      </c>
      <c r="H171" s="13" t="e">
        <f>H172+H178+H182+H188+H191+H195+H185</f>
        <v>#REF!</v>
      </c>
      <c r="I171" s="13" t="e">
        <f>I172+I178+I182+I188+I191+I195+I185</f>
        <v>#REF!</v>
      </c>
    </row>
    <row r="172" spans="1:9" ht="15.75" hidden="1" x14ac:dyDescent="0.25">
      <c r="A172" s="59" t="s">
        <v>186</v>
      </c>
      <c r="B172" s="41"/>
      <c r="C172" s="30" t="s">
        <v>164</v>
      </c>
      <c r="D172" s="30" t="s">
        <v>9</v>
      </c>
      <c r="E172" s="30" t="s">
        <v>187</v>
      </c>
      <c r="F172" s="30" t="s">
        <v>12</v>
      </c>
      <c r="G172" s="31" t="e">
        <f>G173+G175</f>
        <v>#REF!</v>
      </c>
      <c r="H172" s="14" t="e">
        <f>H173+H175</f>
        <v>#REF!</v>
      </c>
      <c r="I172" s="14" t="e">
        <f>I173+I175</f>
        <v>#REF!</v>
      </c>
    </row>
    <row r="173" spans="1:9" ht="47.25" hidden="1" x14ac:dyDescent="0.25">
      <c r="A173" s="59" t="s">
        <v>188</v>
      </c>
      <c r="B173" s="41"/>
      <c r="C173" s="30" t="s">
        <v>164</v>
      </c>
      <c r="D173" s="30" t="s">
        <v>9</v>
      </c>
      <c r="E173" s="30" t="s">
        <v>189</v>
      </c>
      <c r="F173" s="30" t="s">
        <v>12</v>
      </c>
      <c r="G173" s="31">
        <f>G174</f>
        <v>243.3</v>
      </c>
      <c r="H173" s="14" t="e">
        <f>H174</f>
        <v>#REF!</v>
      </c>
      <c r="I173" s="14" t="e">
        <f>I174</f>
        <v>#REF!</v>
      </c>
    </row>
    <row r="174" spans="1:9" ht="15.75" hidden="1" x14ac:dyDescent="0.25">
      <c r="A174" s="59" t="s">
        <v>190</v>
      </c>
      <c r="B174" s="41"/>
      <c r="C174" s="30" t="s">
        <v>164</v>
      </c>
      <c r="D174" s="30" t="s">
        <v>9</v>
      </c>
      <c r="E174" s="30" t="s">
        <v>189</v>
      </c>
      <c r="F174" s="30" t="s">
        <v>191</v>
      </c>
      <c r="G174" s="31">
        <f>[1]ведомств.2013!G993</f>
        <v>243.3</v>
      </c>
      <c r="H174" s="14" t="e">
        <f>#REF!+#REF!+#REF!+#REF!+#REF!+#REF!+#REF!+#REF!+#REF!</f>
        <v>#REF!</v>
      </c>
      <c r="I174" s="14" t="e">
        <f>#REF!+#REF!+#REF!+#REF!+#REF!+#REF!+#REF!+#REF!+#REF!</f>
        <v>#REF!</v>
      </c>
    </row>
    <row r="175" spans="1:9" ht="15.75" hidden="1" x14ac:dyDescent="0.25">
      <c r="A175" s="59" t="s">
        <v>100</v>
      </c>
      <c r="B175" s="41"/>
      <c r="C175" s="30" t="s">
        <v>164</v>
      </c>
      <c r="D175" s="30" t="s">
        <v>9</v>
      </c>
      <c r="E175" s="30" t="s">
        <v>192</v>
      </c>
      <c r="F175" s="30" t="s">
        <v>12</v>
      </c>
      <c r="G175" s="31" t="e">
        <f>G176+G177</f>
        <v>#REF!</v>
      </c>
      <c r="H175" s="14" t="e">
        <f>H176+H177</f>
        <v>#REF!</v>
      </c>
      <c r="I175" s="14" t="e">
        <f>I176+I177</f>
        <v>#REF!</v>
      </c>
    </row>
    <row r="176" spans="1:9" ht="47.25" hidden="1" x14ac:dyDescent="0.25">
      <c r="A176" s="64" t="s">
        <v>102</v>
      </c>
      <c r="B176" s="41"/>
      <c r="C176" s="30" t="s">
        <v>164</v>
      </c>
      <c r="D176" s="30" t="s">
        <v>9</v>
      </c>
      <c r="E176" s="30" t="s">
        <v>192</v>
      </c>
      <c r="F176" s="30" t="s">
        <v>103</v>
      </c>
      <c r="G176" s="31">
        <f>[1]ведомств.2013!G995</f>
        <v>9334.6</v>
      </c>
      <c r="H176" s="14" t="e">
        <f>#REF!+#REF!+#REF!+#REF!+#REF!+#REF!+#REF!+#REF!+#REF!</f>
        <v>#REF!</v>
      </c>
      <c r="I176" s="14" t="e">
        <f>#REF!+#REF!+#REF!+#REF!+#REF!+#REF!+#REF!+#REF!+#REF!</f>
        <v>#REF!</v>
      </c>
    </row>
    <row r="177" spans="1:9" ht="15.75" hidden="1" x14ac:dyDescent="0.25">
      <c r="A177" s="67" t="s">
        <v>184</v>
      </c>
      <c r="B177" s="41"/>
      <c r="C177" s="30" t="s">
        <v>164</v>
      </c>
      <c r="D177" s="30" t="s">
        <v>9</v>
      </c>
      <c r="E177" s="30" t="s">
        <v>192</v>
      </c>
      <c r="F177" s="30" t="s">
        <v>171</v>
      </c>
      <c r="G177" s="31" t="e">
        <f>#REF!+#REF!+#REF!+#REF!+#REF!+#REF!+#REF!+#REF!+#REF!</f>
        <v>#REF!</v>
      </c>
      <c r="H177" s="14" t="e">
        <f>#REF!+#REF!+#REF!+#REF!+#REF!+#REF!+#REF!+#REF!+#REF!</f>
        <v>#REF!</v>
      </c>
      <c r="I177" s="14" t="e">
        <f>#REF!+#REF!+#REF!+#REF!+#REF!+#REF!+#REF!+#REF!+#REF!</f>
        <v>#REF!</v>
      </c>
    </row>
    <row r="178" spans="1:9" ht="15.75" hidden="1" x14ac:dyDescent="0.25">
      <c r="A178" s="59" t="s">
        <v>193</v>
      </c>
      <c r="B178" s="41"/>
      <c r="C178" s="30" t="s">
        <v>164</v>
      </c>
      <c r="D178" s="30" t="s">
        <v>9</v>
      </c>
      <c r="E178" s="30" t="s">
        <v>194</v>
      </c>
      <c r="F178" s="30" t="s">
        <v>12</v>
      </c>
      <c r="G178" s="31" t="e">
        <f>G179</f>
        <v>#REF!</v>
      </c>
      <c r="H178" s="14" t="e">
        <f>H179</f>
        <v>#REF!</v>
      </c>
      <c r="I178" s="14" t="e">
        <f>I179</f>
        <v>#REF!</v>
      </c>
    </row>
    <row r="179" spans="1:9" ht="15.75" hidden="1" x14ac:dyDescent="0.25">
      <c r="A179" s="59" t="s">
        <v>100</v>
      </c>
      <c r="B179" s="41"/>
      <c r="C179" s="30" t="s">
        <v>164</v>
      </c>
      <c r="D179" s="30" t="s">
        <v>9</v>
      </c>
      <c r="E179" s="30" t="s">
        <v>195</v>
      </c>
      <c r="F179" s="30" t="s">
        <v>12</v>
      </c>
      <c r="G179" s="31" t="e">
        <f>G180+G181</f>
        <v>#REF!</v>
      </c>
      <c r="H179" s="14" t="e">
        <f>H180+H181</f>
        <v>#REF!</v>
      </c>
      <c r="I179" s="14" t="e">
        <f>I180+I181</f>
        <v>#REF!</v>
      </c>
    </row>
    <row r="180" spans="1:9" ht="47.25" hidden="1" x14ac:dyDescent="0.25">
      <c r="A180" s="64" t="s">
        <v>102</v>
      </c>
      <c r="B180" s="41"/>
      <c r="C180" s="30" t="s">
        <v>164</v>
      </c>
      <c r="D180" s="30" t="s">
        <v>9</v>
      </c>
      <c r="E180" s="30" t="s">
        <v>195</v>
      </c>
      <c r="F180" s="30" t="s">
        <v>103</v>
      </c>
      <c r="G180" s="31">
        <f>[1]ведомств.2013!G999</f>
        <v>4039</v>
      </c>
      <c r="H180" s="14" t="e">
        <f>#REF!+#REF!+#REF!+#REF!+#REF!+#REF!+#REF!+#REF!+#REF!</f>
        <v>#REF!</v>
      </c>
      <c r="I180" s="14" t="e">
        <f>#REF!+#REF!+#REF!+#REF!+#REF!+#REF!+#REF!+#REF!+#REF!</f>
        <v>#REF!</v>
      </c>
    </row>
    <row r="181" spans="1:9" ht="15.75" hidden="1" x14ac:dyDescent="0.25">
      <c r="A181" s="67" t="s">
        <v>184</v>
      </c>
      <c r="B181" s="41"/>
      <c r="C181" s="30" t="s">
        <v>164</v>
      </c>
      <c r="D181" s="30" t="s">
        <v>9</v>
      </c>
      <c r="E181" s="30" t="s">
        <v>195</v>
      </c>
      <c r="F181" s="30" t="s">
        <v>171</v>
      </c>
      <c r="G181" s="31" t="e">
        <f>#REF!+#REF!+#REF!+#REF!+#REF!+#REF!+#REF!+#REF!+#REF!</f>
        <v>#REF!</v>
      </c>
      <c r="H181" s="14" t="e">
        <f>#REF!+#REF!+#REF!+#REF!+#REF!+#REF!+#REF!+#REF!+#REF!</f>
        <v>#REF!</v>
      </c>
      <c r="I181" s="14" t="e">
        <f>#REF!+#REF!+#REF!+#REF!+#REF!+#REF!+#REF!+#REF!+#REF!</f>
        <v>#REF!</v>
      </c>
    </row>
    <row r="182" spans="1:9" ht="15.75" hidden="1" x14ac:dyDescent="0.25">
      <c r="A182" s="59" t="s">
        <v>196</v>
      </c>
      <c r="B182" s="41"/>
      <c r="C182" s="30" t="s">
        <v>164</v>
      </c>
      <c r="D182" s="30" t="s">
        <v>9</v>
      </c>
      <c r="E182" s="30" t="s">
        <v>197</v>
      </c>
      <c r="F182" s="30" t="s">
        <v>12</v>
      </c>
      <c r="G182" s="31">
        <f t="shared" ref="G182:I183" si="22">G183</f>
        <v>14204.5</v>
      </c>
      <c r="H182" s="14" t="e">
        <f t="shared" si="22"/>
        <v>#REF!</v>
      </c>
      <c r="I182" s="14" t="e">
        <f t="shared" si="22"/>
        <v>#REF!</v>
      </c>
    </row>
    <row r="183" spans="1:9" ht="15.75" hidden="1" x14ac:dyDescent="0.25">
      <c r="A183" s="59" t="s">
        <v>100</v>
      </c>
      <c r="B183" s="41"/>
      <c r="C183" s="30" t="s">
        <v>164</v>
      </c>
      <c r="D183" s="30" t="s">
        <v>9</v>
      </c>
      <c r="E183" s="30" t="s">
        <v>198</v>
      </c>
      <c r="F183" s="30" t="s">
        <v>12</v>
      </c>
      <c r="G183" s="31">
        <f t="shared" si="22"/>
        <v>14204.5</v>
      </c>
      <c r="H183" s="14" t="e">
        <f t="shared" si="22"/>
        <v>#REF!</v>
      </c>
      <c r="I183" s="14" t="e">
        <f t="shared" si="22"/>
        <v>#REF!</v>
      </c>
    </row>
    <row r="184" spans="1:9" ht="15.75" hidden="1" x14ac:dyDescent="0.25">
      <c r="A184" s="59" t="s">
        <v>190</v>
      </c>
      <c r="B184" s="41"/>
      <c r="C184" s="30" t="s">
        <v>164</v>
      </c>
      <c r="D184" s="30" t="s">
        <v>9</v>
      </c>
      <c r="E184" s="30" t="s">
        <v>198</v>
      </c>
      <c r="F184" s="30" t="s">
        <v>191</v>
      </c>
      <c r="G184" s="31">
        <f>[1]ведомств.2013!G1003</f>
        <v>14204.5</v>
      </c>
      <c r="H184" s="14" t="e">
        <f>#REF!+#REF!+#REF!+#REF!+#REF!+#REF!+#REF!+#REF!+#REF!</f>
        <v>#REF!</v>
      </c>
      <c r="I184" s="14" t="e">
        <f>#REF!+#REF!+#REF!+#REF!+#REF!+#REF!+#REF!+#REF!+#REF!</f>
        <v>#REF!</v>
      </c>
    </row>
    <row r="185" spans="1:9" ht="15.75" hidden="1" x14ac:dyDescent="0.25">
      <c r="A185" s="59" t="s">
        <v>199</v>
      </c>
      <c r="B185" s="41"/>
      <c r="C185" s="30" t="s">
        <v>164</v>
      </c>
      <c r="D185" s="30" t="s">
        <v>9</v>
      </c>
      <c r="E185" s="30" t="s">
        <v>200</v>
      </c>
      <c r="F185" s="30" t="s">
        <v>12</v>
      </c>
      <c r="G185" s="31">
        <f t="shared" ref="G185:I186" si="23">G186</f>
        <v>300</v>
      </c>
      <c r="H185" s="14" t="e">
        <f t="shared" si="23"/>
        <v>#REF!</v>
      </c>
      <c r="I185" s="14" t="e">
        <f t="shared" si="23"/>
        <v>#REF!</v>
      </c>
    </row>
    <row r="186" spans="1:9" ht="15.75" hidden="1" x14ac:dyDescent="0.25">
      <c r="A186" s="59" t="s">
        <v>201</v>
      </c>
      <c r="B186" s="41"/>
      <c r="C186" s="30" t="s">
        <v>164</v>
      </c>
      <c r="D186" s="30" t="s">
        <v>9</v>
      </c>
      <c r="E186" s="30" t="s">
        <v>202</v>
      </c>
      <c r="F186" s="30" t="s">
        <v>12</v>
      </c>
      <c r="G186" s="31">
        <f t="shared" si="23"/>
        <v>300</v>
      </c>
      <c r="H186" s="14" t="e">
        <f t="shared" si="23"/>
        <v>#REF!</v>
      </c>
      <c r="I186" s="14" t="e">
        <f t="shared" si="23"/>
        <v>#REF!</v>
      </c>
    </row>
    <row r="187" spans="1:9" ht="15.75" hidden="1" x14ac:dyDescent="0.25">
      <c r="A187" s="59" t="s">
        <v>19</v>
      </c>
      <c r="B187" s="41"/>
      <c r="C187" s="30" t="s">
        <v>164</v>
      </c>
      <c r="D187" s="30" t="s">
        <v>9</v>
      </c>
      <c r="E187" s="30" t="s">
        <v>202</v>
      </c>
      <c r="F187" s="30" t="s">
        <v>20</v>
      </c>
      <c r="G187" s="31">
        <f>[1]ведомств.2013!G1006</f>
        <v>300</v>
      </c>
      <c r="H187" s="14" t="e">
        <f>#REF!+#REF!+#REF!+#REF!+#REF!+#REF!+#REF!+#REF!+#REF!</f>
        <v>#REF!</v>
      </c>
      <c r="I187" s="14" t="e">
        <f>#REF!+#REF!+#REF!+#REF!+#REF!+#REF!+#REF!+#REF!+#REF!</f>
        <v>#REF!</v>
      </c>
    </row>
    <row r="188" spans="1:9" ht="15.75" hidden="1" x14ac:dyDescent="0.25">
      <c r="A188" s="59" t="s">
        <v>104</v>
      </c>
      <c r="B188" s="41"/>
      <c r="C188" s="30" t="s">
        <v>164</v>
      </c>
      <c r="D188" s="30" t="s">
        <v>9</v>
      </c>
      <c r="E188" s="30" t="s">
        <v>105</v>
      </c>
      <c r="F188" s="30" t="s">
        <v>12</v>
      </c>
      <c r="G188" s="31">
        <f t="shared" ref="G188:I189" si="24">G189</f>
        <v>65</v>
      </c>
      <c r="H188" s="14" t="e">
        <f t="shared" si="24"/>
        <v>#REF!</v>
      </c>
      <c r="I188" s="14" t="e">
        <f t="shared" si="24"/>
        <v>#REF!</v>
      </c>
    </row>
    <row r="189" spans="1:9" ht="31.5" hidden="1" x14ac:dyDescent="0.25">
      <c r="A189" s="55" t="s">
        <v>203</v>
      </c>
      <c r="B189" s="41"/>
      <c r="C189" s="30" t="s">
        <v>164</v>
      </c>
      <c r="D189" s="30" t="s">
        <v>9</v>
      </c>
      <c r="E189" s="30" t="s">
        <v>204</v>
      </c>
      <c r="F189" s="30" t="s">
        <v>12</v>
      </c>
      <c r="G189" s="31">
        <f t="shared" si="24"/>
        <v>65</v>
      </c>
      <c r="H189" s="14" t="e">
        <f t="shared" si="24"/>
        <v>#REF!</v>
      </c>
      <c r="I189" s="14" t="e">
        <f t="shared" si="24"/>
        <v>#REF!</v>
      </c>
    </row>
    <row r="190" spans="1:9" ht="15.75" hidden="1" x14ac:dyDescent="0.25">
      <c r="A190" s="59" t="s">
        <v>184</v>
      </c>
      <c r="B190" s="41"/>
      <c r="C190" s="30" t="s">
        <v>164</v>
      </c>
      <c r="D190" s="30" t="s">
        <v>9</v>
      </c>
      <c r="E190" s="30" t="s">
        <v>204</v>
      </c>
      <c r="F190" s="30" t="s">
        <v>171</v>
      </c>
      <c r="G190" s="31">
        <f>[1]ведомств.2013!G1009</f>
        <v>65</v>
      </c>
      <c r="H190" s="14" t="e">
        <f>#REF!+#REF!+#REF!+#REF!+#REF!+#REF!+#REF!+#REF!+#REF!</f>
        <v>#REF!</v>
      </c>
      <c r="I190" s="14" t="e">
        <f>#REF!+#REF!+#REF!+#REF!+#REF!+#REF!+#REF!+#REF!+#REF!</f>
        <v>#REF!</v>
      </c>
    </row>
    <row r="191" spans="1:9" ht="15.75" hidden="1" x14ac:dyDescent="0.25">
      <c r="A191" s="59" t="s">
        <v>31</v>
      </c>
      <c r="B191" s="41"/>
      <c r="C191" s="30" t="s">
        <v>164</v>
      </c>
      <c r="D191" s="30" t="s">
        <v>9</v>
      </c>
      <c r="E191" s="30" t="s">
        <v>32</v>
      </c>
      <c r="F191" s="30" t="s">
        <v>12</v>
      </c>
      <c r="G191" s="31">
        <f t="shared" ref="G191:I193" si="25">G192</f>
        <v>53.4</v>
      </c>
      <c r="H191" s="14" t="e">
        <f t="shared" si="25"/>
        <v>#REF!</v>
      </c>
      <c r="I191" s="14" t="e">
        <f t="shared" si="25"/>
        <v>#REF!</v>
      </c>
    </row>
    <row r="192" spans="1:9" ht="47.25" hidden="1" x14ac:dyDescent="0.25">
      <c r="A192" s="53" t="s">
        <v>205</v>
      </c>
      <c r="B192" s="41"/>
      <c r="C192" s="30" t="s">
        <v>164</v>
      </c>
      <c r="D192" s="30" t="s">
        <v>9</v>
      </c>
      <c r="E192" s="30" t="s">
        <v>206</v>
      </c>
      <c r="F192" s="30" t="s">
        <v>12</v>
      </c>
      <c r="G192" s="31">
        <f t="shared" si="25"/>
        <v>53.4</v>
      </c>
      <c r="H192" s="14" t="e">
        <f t="shared" si="25"/>
        <v>#REF!</v>
      </c>
      <c r="I192" s="14" t="e">
        <f t="shared" si="25"/>
        <v>#REF!</v>
      </c>
    </row>
    <row r="193" spans="1:9" ht="63" hidden="1" x14ac:dyDescent="0.25">
      <c r="A193" s="53" t="s">
        <v>207</v>
      </c>
      <c r="B193" s="41"/>
      <c r="C193" s="30" t="s">
        <v>164</v>
      </c>
      <c r="D193" s="30" t="s">
        <v>9</v>
      </c>
      <c r="E193" s="30" t="s">
        <v>208</v>
      </c>
      <c r="F193" s="30" t="s">
        <v>12</v>
      </c>
      <c r="G193" s="31">
        <f t="shared" si="25"/>
        <v>53.4</v>
      </c>
      <c r="H193" s="14" t="e">
        <f t="shared" si="25"/>
        <v>#REF!</v>
      </c>
      <c r="I193" s="14" t="e">
        <f t="shared" si="25"/>
        <v>#REF!</v>
      </c>
    </row>
    <row r="194" spans="1:9" ht="15.75" hidden="1" x14ac:dyDescent="0.25">
      <c r="A194" s="59" t="s">
        <v>190</v>
      </c>
      <c r="B194" s="41"/>
      <c r="C194" s="30" t="s">
        <v>164</v>
      </c>
      <c r="D194" s="30" t="s">
        <v>9</v>
      </c>
      <c r="E194" s="30" t="s">
        <v>208</v>
      </c>
      <c r="F194" s="30" t="s">
        <v>191</v>
      </c>
      <c r="G194" s="31">
        <f>[1]ведомств.2013!G1013</f>
        <v>53.4</v>
      </c>
      <c r="H194" s="14" t="e">
        <f>#REF!+#REF!+#REF!+#REF!+#REF!+#REF!+#REF!+#REF!+#REF!</f>
        <v>#REF!</v>
      </c>
      <c r="I194" s="14" t="e">
        <f>#REF!+#REF!+#REF!+#REF!+#REF!+#REF!+#REF!+#REF!+#REF!</f>
        <v>#REF!</v>
      </c>
    </row>
    <row r="195" spans="1:9" ht="15.75" hidden="1" customHeight="1" x14ac:dyDescent="0.25">
      <c r="A195" s="59" t="s">
        <v>209</v>
      </c>
      <c r="B195" s="41"/>
      <c r="C195" s="30" t="s">
        <v>164</v>
      </c>
      <c r="D195" s="30" t="s">
        <v>9</v>
      </c>
      <c r="E195" s="30" t="s">
        <v>109</v>
      </c>
      <c r="F195" s="30" t="s">
        <v>12</v>
      </c>
      <c r="G195" s="31">
        <f t="shared" ref="G195:I197" si="26">G196</f>
        <v>65</v>
      </c>
      <c r="H195" s="14" t="e">
        <f t="shared" si="26"/>
        <v>#REF!</v>
      </c>
      <c r="I195" s="14" t="e">
        <f t="shared" si="26"/>
        <v>#REF!</v>
      </c>
    </row>
    <row r="196" spans="1:9" ht="31.5" hidden="1" x14ac:dyDescent="0.25">
      <c r="A196" s="59" t="s">
        <v>210</v>
      </c>
      <c r="B196" s="41"/>
      <c r="C196" s="30" t="s">
        <v>164</v>
      </c>
      <c r="D196" s="30" t="s">
        <v>9</v>
      </c>
      <c r="E196" s="30" t="s">
        <v>211</v>
      </c>
      <c r="F196" s="30" t="s">
        <v>12</v>
      </c>
      <c r="G196" s="31">
        <f t="shared" si="26"/>
        <v>65</v>
      </c>
      <c r="H196" s="14" t="e">
        <f t="shared" si="26"/>
        <v>#REF!</v>
      </c>
      <c r="I196" s="14" t="e">
        <f t="shared" si="26"/>
        <v>#REF!</v>
      </c>
    </row>
    <row r="197" spans="1:9" ht="31.5" hidden="1" x14ac:dyDescent="0.25">
      <c r="A197" s="53" t="s">
        <v>212</v>
      </c>
      <c r="B197" s="41"/>
      <c r="C197" s="30" t="s">
        <v>164</v>
      </c>
      <c r="D197" s="30" t="s">
        <v>9</v>
      </c>
      <c r="E197" s="30" t="s">
        <v>213</v>
      </c>
      <c r="F197" s="30" t="s">
        <v>12</v>
      </c>
      <c r="G197" s="31">
        <f t="shared" si="26"/>
        <v>65</v>
      </c>
      <c r="H197" s="14" t="e">
        <f t="shared" si="26"/>
        <v>#REF!</v>
      </c>
      <c r="I197" s="14" t="e">
        <f t="shared" si="26"/>
        <v>#REF!</v>
      </c>
    </row>
    <row r="198" spans="1:9" ht="15.75" hidden="1" x14ac:dyDescent="0.25">
      <c r="A198" s="59" t="s">
        <v>184</v>
      </c>
      <c r="B198" s="41"/>
      <c r="C198" s="30" t="s">
        <v>164</v>
      </c>
      <c r="D198" s="30" t="s">
        <v>9</v>
      </c>
      <c r="E198" s="30" t="s">
        <v>213</v>
      </c>
      <c r="F198" s="30" t="s">
        <v>171</v>
      </c>
      <c r="G198" s="31">
        <f>[1]ведомств.2013!G1019</f>
        <v>65</v>
      </c>
      <c r="H198" s="14" t="e">
        <f>#REF!+#REF!+#REF!+#REF!+#REF!+#REF!+#REF!+#REF!+#REF!</f>
        <v>#REF!</v>
      </c>
      <c r="I198" s="14" t="e">
        <f>#REF!+#REF!+#REF!+#REF!+#REF!+#REF!+#REF!+#REF!+#REF!</f>
        <v>#REF!</v>
      </c>
    </row>
    <row r="199" spans="1:9" ht="15.75" hidden="1" x14ac:dyDescent="0.25">
      <c r="A199" s="59"/>
      <c r="B199" s="41"/>
      <c r="C199" s="30"/>
      <c r="D199" s="30"/>
      <c r="E199" s="30"/>
      <c r="F199" s="30"/>
      <c r="G199" s="31"/>
      <c r="H199" s="14"/>
      <c r="I199" s="14"/>
    </row>
    <row r="200" spans="1:9" ht="47.25" hidden="1" x14ac:dyDescent="0.25">
      <c r="A200" s="59" t="s">
        <v>15</v>
      </c>
      <c r="B200" s="41"/>
      <c r="C200" s="30" t="s">
        <v>164</v>
      </c>
      <c r="D200" s="30" t="s">
        <v>29</v>
      </c>
      <c r="E200" s="30" t="s">
        <v>16</v>
      </c>
      <c r="F200" s="30" t="s">
        <v>12</v>
      </c>
      <c r="G200" s="31">
        <f t="shared" ref="G200:I201" si="27">G201</f>
        <v>4472.7</v>
      </c>
      <c r="H200" s="14" t="e">
        <f t="shared" si="27"/>
        <v>#REF!</v>
      </c>
      <c r="I200" s="14" t="e">
        <f t="shared" si="27"/>
        <v>#REF!</v>
      </c>
    </row>
    <row r="201" spans="1:9" ht="15.75" hidden="1" x14ac:dyDescent="0.25">
      <c r="A201" s="59" t="s">
        <v>22</v>
      </c>
      <c r="B201" s="41"/>
      <c r="C201" s="30" t="s">
        <v>164</v>
      </c>
      <c r="D201" s="30" t="s">
        <v>29</v>
      </c>
      <c r="E201" s="30" t="s">
        <v>23</v>
      </c>
      <c r="F201" s="30" t="s">
        <v>12</v>
      </c>
      <c r="G201" s="31">
        <f t="shared" si="27"/>
        <v>4472.7</v>
      </c>
      <c r="H201" s="14" t="e">
        <f t="shared" si="27"/>
        <v>#REF!</v>
      </c>
      <c r="I201" s="14" t="e">
        <f t="shared" si="27"/>
        <v>#REF!</v>
      </c>
    </row>
    <row r="202" spans="1:9" ht="15.75" hidden="1" x14ac:dyDescent="0.25">
      <c r="A202" s="59" t="s">
        <v>19</v>
      </c>
      <c r="B202" s="41"/>
      <c r="C202" s="30" t="s">
        <v>164</v>
      </c>
      <c r="D202" s="30" t="s">
        <v>29</v>
      </c>
      <c r="E202" s="30" t="s">
        <v>23</v>
      </c>
      <c r="F202" s="30" t="s">
        <v>20</v>
      </c>
      <c r="G202" s="31">
        <f>[1]ведомств.2013!G1026</f>
        <v>4472.7</v>
      </c>
      <c r="H202" s="14" t="e">
        <f>#REF!+#REF!+#REF!+#REF!+#REF!+#REF!+#REF!+#REF!+#REF!</f>
        <v>#REF!</v>
      </c>
      <c r="I202" s="14" t="e">
        <f>#REF!+#REF!+#REF!+#REF!+#REF!+#REF!+#REF!+#REF!+#REF!</f>
        <v>#REF!</v>
      </c>
    </row>
    <row r="203" spans="1:9" ht="15.75" hidden="1" x14ac:dyDescent="0.25">
      <c r="A203" s="59" t="s">
        <v>108</v>
      </c>
      <c r="B203" s="41"/>
      <c r="C203" s="30" t="s">
        <v>164</v>
      </c>
      <c r="D203" s="30" t="s">
        <v>29</v>
      </c>
      <c r="E203" s="30" t="s">
        <v>109</v>
      </c>
      <c r="F203" s="30" t="s">
        <v>12</v>
      </c>
      <c r="G203" s="31">
        <f>G204+G207</f>
        <v>720</v>
      </c>
      <c r="H203" s="14" t="e">
        <f>H204+H207</f>
        <v>#REF!</v>
      </c>
      <c r="I203" s="14" t="e">
        <f>I204+I207</f>
        <v>#REF!</v>
      </c>
    </row>
    <row r="204" spans="1:9" ht="31.5" hidden="1" x14ac:dyDescent="0.25">
      <c r="A204" s="59" t="s">
        <v>214</v>
      </c>
      <c r="B204" s="41"/>
      <c r="C204" s="30" t="s">
        <v>164</v>
      </c>
      <c r="D204" s="30" t="s">
        <v>29</v>
      </c>
      <c r="E204" s="42" t="s">
        <v>215</v>
      </c>
      <c r="F204" s="30" t="s">
        <v>12</v>
      </c>
      <c r="G204" s="31">
        <f t="shared" ref="G204:I205" si="28">G205</f>
        <v>20</v>
      </c>
      <c r="H204" s="14" t="e">
        <f t="shared" si="28"/>
        <v>#REF!</v>
      </c>
      <c r="I204" s="14" t="e">
        <f t="shared" si="28"/>
        <v>#REF!</v>
      </c>
    </row>
    <row r="205" spans="1:9" ht="15.75" hidden="1" x14ac:dyDescent="0.25">
      <c r="A205" s="53" t="s">
        <v>118</v>
      </c>
      <c r="B205" s="41"/>
      <c r="C205" s="30" t="s">
        <v>164</v>
      </c>
      <c r="D205" s="30" t="s">
        <v>29</v>
      </c>
      <c r="E205" s="42" t="s">
        <v>216</v>
      </c>
      <c r="F205" s="30" t="s">
        <v>12</v>
      </c>
      <c r="G205" s="31">
        <f t="shared" si="28"/>
        <v>20</v>
      </c>
      <c r="H205" s="14" t="e">
        <f t="shared" si="28"/>
        <v>#REF!</v>
      </c>
      <c r="I205" s="14" t="e">
        <f t="shared" si="28"/>
        <v>#REF!</v>
      </c>
    </row>
    <row r="206" spans="1:9" ht="15.75" hidden="1" x14ac:dyDescent="0.25">
      <c r="A206" s="59" t="s">
        <v>19</v>
      </c>
      <c r="B206" s="41"/>
      <c r="C206" s="30" t="s">
        <v>164</v>
      </c>
      <c r="D206" s="30" t="s">
        <v>29</v>
      </c>
      <c r="E206" s="30" t="s">
        <v>216</v>
      </c>
      <c r="F206" s="30" t="s">
        <v>20</v>
      </c>
      <c r="G206" s="31">
        <f>[1]ведомств.2013!G1030</f>
        <v>20</v>
      </c>
      <c r="H206" s="14" t="e">
        <f>#REF!+#REF!+#REF!+#REF!+#REF!+#REF!+#REF!+#REF!+#REF!</f>
        <v>#REF!</v>
      </c>
      <c r="I206" s="14" t="e">
        <f>#REF!+#REF!+#REF!+#REF!+#REF!+#REF!+#REF!+#REF!+#REF!</f>
        <v>#REF!</v>
      </c>
    </row>
    <row r="207" spans="1:9" ht="47.25" hidden="1" x14ac:dyDescent="0.25">
      <c r="A207" s="59" t="s">
        <v>217</v>
      </c>
      <c r="B207" s="41"/>
      <c r="C207" s="30" t="s">
        <v>164</v>
      </c>
      <c r="D207" s="30" t="s">
        <v>29</v>
      </c>
      <c r="E207" s="30" t="s">
        <v>218</v>
      </c>
      <c r="F207" s="30" t="s">
        <v>12</v>
      </c>
      <c r="G207" s="31">
        <f t="shared" ref="G207:I208" si="29">G208</f>
        <v>700</v>
      </c>
      <c r="H207" s="14" t="e">
        <f t="shared" si="29"/>
        <v>#REF!</v>
      </c>
      <c r="I207" s="14" t="e">
        <f t="shared" si="29"/>
        <v>#REF!</v>
      </c>
    </row>
    <row r="208" spans="1:9" ht="15.75" hidden="1" x14ac:dyDescent="0.25">
      <c r="A208" s="53" t="s">
        <v>118</v>
      </c>
      <c r="B208" s="41"/>
      <c r="C208" s="30" t="s">
        <v>164</v>
      </c>
      <c r="D208" s="30" t="s">
        <v>29</v>
      </c>
      <c r="E208" s="42" t="s">
        <v>219</v>
      </c>
      <c r="F208" s="30" t="s">
        <v>12</v>
      </c>
      <c r="G208" s="31">
        <f t="shared" si="29"/>
        <v>700</v>
      </c>
      <c r="H208" s="14" t="e">
        <f t="shared" si="29"/>
        <v>#REF!</v>
      </c>
      <c r="I208" s="14" t="e">
        <f t="shared" si="29"/>
        <v>#REF!</v>
      </c>
    </row>
    <row r="209" spans="1:13" ht="15.75" hidden="1" x14ac:dyDescent="0.25">
      <c r="A209" s="59" t="s">
        <v>19</v>
      </c>
      <c r="B209" s="41"/>
      <c r="C209" s="30" t="s">
        <v>164</v>
      </c>
      <c r="D209" s="30" t="s">
        <v>29</v>
      </c>
      <c r="E209" s="30" t="s">
        <v>219</v>
      </c>
      <c r="F209" s="30" t="s">
        <v>20</v>
      </c>
      <c r="G209" s="31">
        <f>[1]ведомств.2013!G1033</f>
        <v>700</v>
      </c>
      <c r="H209" s="14" t="e">
        <f>#REF!+#REF!+#REF!+#REF!+#REF!+#REF!+#REF!+#REF!+#REF!</f>
        <v>#REF!</v>
      </c>
      <c r="I209" s="14" t="e">
        <f>#REF!+#REF!+#REF!+#REF!+#REF!+#REF!+#REF!+#REF!+#REF!</f>
        <v>#REF!</v>
      </c>
    </row>
    <row r="210" spans="1:13" ht="15.75" hidden="1" x14ac:dyDescent="0.25">
      <c r="A210" s="59"/>
      <c r="B210" s="41"/>
      <c r="C210" s="30"/>
      <c r="D210" s="30"/>
      <c r="E210" s="30"/>
      <c r="F210" s="30"/>
      <c r="G210" s="31"/>
      <c r="H210" s="14"/>
      <c r="I210" s="14"/>
    </row>
    <row r="211" spans="1:13" ht="15.75" hidden="1" x14ac:dyDescent="0.25">
      <c r="A211" s="59"/>
      <c r="B211" s="41"/>
      <c r="C211" s="30"/>
      <c r="D211" s="30"/>
      <c r="E211" s="30"/>
      <c r="F211" s="30"/>
      <c r="G211" s="31"/>
      <c r="H211" s="14"/>
      <c r="I211" s="14"/>
    </row>
    <row r="212" spans="1:13" ht="15.75" hidden="1" x14ac:dyDescent="0.25">
      <c r="A212" s="58" t="s">
        <v>220</v>
      </c>
      <c r="B212" s="48"/>
      <c r="C212" s="28" t="s">
        <v>221</v>
      </c>
      <c r="D212" s="28" t="s">
        <v>222</v>
      </c>
      <c r="E212" s="28" t="s">
        <v>11</v>
      </c>
      <c r="F212" s="28" t="s">
        <v>12</v>
      </c>
      <c r="G212" s="29">
        <f>G244</f>
        <v>0</v>
      </c>
      <c r="H212" s="13" t="e">
        <f>H213+H230+H244</f>
        <v>#REF!</v>
      </c>
      <c r="I212" s="13" t="e">
        <f>I213+I230+I244</f>
        <v>#REF!</v>
      </c>
    </row>
    <row r="213" spans="1:13" ht="15.75" hidden="1" x14ac:dyDescent="0.25">
      <c r="A213" s="59" t="s">
        <v>223</v>
      </c>
      <c r="B213" s="41"/>
      <c r="C213" s="30" t="s">
        <v>148</v>
      </c>
      <c r="D213" s="30" t="s">
        <v>21</v>
      </c>
      <c r="E213" s="30" t="s">
        <v>11</v>
      </c>
      <c r="F213" s="30" t="s">
        <v>12</v>
      </c>
      <c r="G213" s="31"/>
      <c r="H213" s="13" t="e">
        <f>H214+H225</f>
        <v>#REF!</v>
      </c>
      <c r="I213" s="13" t="e">
        <f>I214+I225</f>
        <v>#REF!</v>
      </c>
      <c r="M213" s="22"/>
    </row>
    <row r="214" spans="1:13" ht="15.75" hidden="1" x14ac:dyDescent="0.25">
      <c r="A214" s="59" t="s">
        <v>224</v>
      </c>
      <c r="B214" s="41"/>
      <c r="C214" s="30" t="s">
        <v>148</v>
      </c>
      <c r="D214" s="30" t="s">
        <v>21</v>
      </c>
      <c r="E214" s="30" t="s">
        <v>225</v>
      </c>
      <c r="F214" s="30" t="s">
        <v>12</v>
      </c>
      <c r="G214" s="31">
        <f>G215+G221</f>
        <v>744.5</v>
      </c>
      <c r="H214" s="14" t="e">
        <f>H215+H221</f>
        <v>#REF!</v>
      </c>
      <c r="I214" s="14" t="e">
        <f>I215+I221</f>
        <v>#REF!</v>
      </c>
    </row>
    <row r="215" spans="1:13" ht="15.75" hidden="1" x14ac:dyDescent="0.25">
      <c r="A215" s="59" t="s">
        <v>226</v>
      </c>
      <c r="B215" s="41"/>
      <c r="C215" s="30" t="s">
        <v>148</v>
      </c>
      <c r="D215" s="30" t="s">
        <v>21</v>
      </c>
      <c r="E215" s="30" t="s">
        <v>227</v>
      </c>
      <c r="F215" s="30" t="s">
        <v>12</v>
      </c>
      <c r="G215" s="31">
        <f>G216+G218</f>
        <v>295</v>
      </c>
      <c r="H215" s="14" t="e">
        <f>H216+H218</f>
        <v>#REF!</v>
      </c>
      <c r="I215" s="14" t="e">
        <f>I216+I218</f>
        <v>#REF!</v>
      </c>
    </row>
    <row r="216" spans="1:13" ht="15.75" hidden="1" x14ac:dyDescent="0.25">
      <c r="A216" s="59" t="s">
        <v>228</v>
      </c>
      <c r="B216" s="41"/>
      <c r="C216" s="30" t="s">
        <v>148</v>
      </c>
      <c r="D216" s="30" t="s">
        <v>21</v>
      </c>
      <c r="E216" s="30" t="s">
        <v>229</v>
      </c>
      <c r="F216" s="30" t="s">
        <v>12</v>
      </c>
      <c r="G216" s="31">
        <f>G217</f>
        <v>95</v>
      </c>
      <c r="H216" s="14" t="e">
        <f>H217</f>
        <v>#REF!</v>
      </c>
      <c r="I216" s="14" t="e">
        <f>I217</f>
        <v>#REF!</v>
      </c>
    </row>
    <row r="217" spans="1:13" ht="39" hidden="1" customHeight="1" x14ac:dyDescent="0.25">
      <c r="A217" s="59" t="s">
        <v>230</v>
      </c>
      <c r="B217" s="41"/>
      <c r="C217" s="30" t="s">
        <v>148</v>
      </c>
      <c r="D217" s="30" t="s">
        <v>21</v>
      </c>
      <c r="E217" s="30" t="s">
        <v>229</v>
      </c>
      <c r="F217" s="30" t="s">
        <v>231</v>
      </c>
      <c r="G217" s="31">
        <f>[1]ведомств.2013!G322</f>
        <v>95</v>
      </c>
      <c r="H217" s="14" t="e">
        <f>#REF!+#REF!+#REF!+#REF!+#REF!+#REF!+#REF!+#REF!+#REF!</f>
        <v>#REF!</v>
      </c>
      <c r="I217" s="14" t="e">
        <f>#REF!+#REF!+#REF!+#REF!+#REF!+#REF!+#REF!+#REF!+#REF!</f>
        <v>#REF!</v>
      </c>
    </row>
    <row r="218" spans="1:13" ht="15.75" hidden="1" x14ac:dyDescent="0.25">
      <c r="A218" s="59" t="s">
        <v>232</v>
      </c>
      <c r="B218" s="41"/>
      <c r="C218" s="30" t="s">
        <v>148</v>
      </c>
      <c r="D218" s="30" t="s">
        <v>21</v>
      </c>
      <c r="E218" s="30" t="s">
        <v>233</v>
      </c>
      <c r="F218" s="30" t="s">
        <v>12</v>
      </c>
      <c r="G218" s="31">
        <f>G219</f>
        <v>200</v>
      </c>
      <c r="H218" s="14" t="e">
        <f>H219</f>
        <v>#REF!</v>
      </c>
      <c r="I218" s="14" t="e">
        <f>I219</f>
        <v>#REF!</v>
      </c>
    </row>
    <row r="219" spans="1:13" ht="15.75" hidden="1" x14ac:dyDescent="0.25">
      <c r="A219" s="59" t="s">
        <v>234</v>
      </c>
      <c r="B219" s="41"/>
      <c r="C219" s="30" t="s">
        <v>148</v>
      </c>
      <c r="D219" s="30" t="s">
        <v>21</v>
      </c>
      <c r="E219" s="30" t="s">
        <v>233</v>
      </c>
      <c r="F219" s="30" t="s">
        <v>235</v>
      </c>
      <c r="G219" s="31">
        <f>[1]ведомств.2013!G324</f>
        <v>200</v>
      </c>
      <c r="H219" s="14" t="e">
        <f>#REF!+#REF!+#REF!+#REF!+#REF!+#REF!+#REF!+#REF!+#REF!</f>
        <v>#REF!</v>
      </c>
      <c r="I219" s="14" t="e">
        <f>#REF!+#REF!+#REF!+#REF!+#REF!+#REF!+#REF!+#REF!+#REF!</f>
        <v>#REF!</v>
      </c>
    </row>
    <row r="220" spans="1:13" ht="63" hidden="1" x14ac:dyDescent="0.25">
      <c r="A220" s="60" t="s">
        <v>236</v>
      </c>
      <c r="B220" s="49"/>
      <c r="C220" s="44" t="s">
        <v>148</v>
      </c>
      <c r="D220" s="44" t="s">
        <v>21</v>
      </c>
      <c r="E220" s="44" t="s">
        <v>237</v>
      </c>
      <c r="F220" s="50" t="s">
        <v>12</v>
      </c>
      <c r="G220" s="36"/>
      <c r="H220" s="15"/>
      <c r="I220" s="15"/>
    </row>
    <row r="221" spans="1:13" ht="15.75" hidden="1" x14ac:dyDescent="0.25">
      <c r="A221" s="63" t="s">
        <v>238</v>
      </c>
      <c r="B221" s="38"/>
      <c r="C221" s="39"/>
      <c r="D221" s="39"/>
      <c r="E221" s="39"/>
      <c r="F221" s="39"/>
      <c r="G221" s="51">
        <f>G223</f>
        <v>449.5</v>
      </c>
      <c r="H221" s="23" t="e">
        <f>H223</f>
        <v>#REF!</v>
      </c>
      <c r="I221" s="23" t="e">
        <f>I223</f>
        <v>#REF!</v>
      </c>
    </row>
    <row r="222" spans="1:13" ht="49.5" hidden="1" customHeight="1" x14ac:dyDescent="0.25">
      <c r="A222" s="60" t="s">
        <v>239</v>
      </c>
      <c r="B222" s="49"/>
      <c r="C222" s="44" t="s">
        <v>148</v>
      </c>
      <c r="D222" s="44" t="s">
        <v>21</v>
      </c>
      <c r="E222" s="44" t="s">
        <v>240</v>
      </c>
      <c r="F222" s="50" t="s">
        <v>12</v>
      </c>
      <c r="G222" s="36"/>
      <c r="H222" s="15"/>
      <c r="I222" s="15"/>
    </row>
    <row r="223" spans="1:13" ht="15.75" hidden="1" x14ac:dyDescent="0.25">
      <c r="A223" s="62"/>
      <c r="B223" s="38"/>
      <c r="C223" s="39"/>
      <c r="D223" s="39"/>
      <c r="E223" s="39"/>
      <c r="F223" s="39"/>
      <c r="G223" s="47">
        <f>G224</f>
        <v>449.5</v>
      </c>
      <c r="H223" s="20" t="e">
        <f>H224</f>
        <v>#REF!</v>
      </c>
      <c r="I223" s="20" t="e">
        <f>I224</f>
        <v>#REF!</v>
      </c>
    </row>
    <row r="224" spans="1:13" ht="15.75" hidden="1" x14ac:dyDescent="0.25">
      <c r="A224" s="59" t="s">
        <v>234</v>
      </c>
      <c r="B224" s="41"/>
      <c r="C224" s="30" t="s">
        <v>148</v>
      </c>
      <c r="D224" s="30" t="s">
        <v>21</v>
      </c>
      <c r="E224" s="30" t="s">
        <v>240</v>
      </c>
      <c r="F224" s="30" t="s">
        <v>235</v>
      </c>
      <c r="G224" s="31">
        <f>[1]ведомств.2013!G329</f>
        <v>449.5</v>
      </c>
      <c r="H224" s="14" t="e">
        <f>#REF!+#REF!+#REF!+#REF!+#REF!+#REF!+#REF!+#REF!+#REF!</f>
        <v>#REF!</v>
      </c>
      <c r="I224" s="14" t="e">
        <f>#REF!+#REF!+#REF!+#REF!+#REF!+#REF!+#REF!+#REF!+#REF!</f>
        <v>#REF!</v>
      </c>
    </row>
    <row r="225" spans="1:9" ht="15.75" hidden="1" x14ac:dyDescent="0.25">
      <c r="A225" s="59" t="s">
        <v>108</v>
      </c>
      <c r="B225" s="41"/>
      <c r="C225" s="30" t="s">
        <v>148</v>
      </c>
      <c r="D225" s="30" t="s">
        <v>21</v>
      </c>
      <c r="E225" s="30" t="s">
        <v>109</v>
      </c>
      <c r="F225" s="30" t="s">
        <v>12</v>
      </c>
      <c r="G225" s="31">
        <f t="shared" ref="G225:I227" si="30">G226</f>
        <v>1000</v>
      </c>
      <c r="H225" s="14" t="e">
        <f t="shared" si="30"/>
        <v>#REF!</v>
      </c>
      <c r="I225" s="14" t="e">
        <f t="shared" si="30"/>
        <v>#REF!</v>
      </c>
    </row>
    <row r="226" spans="1:9" ht="47.25" hidden="1" x14ac:dyDescent="0.25">
      <c r="A226" s="53" t="s">
        <v>241</v>
      </c>
      <c r="B226" s="41"/>
      <c r="C226" s="30" t="s">
        <v>148</v>
      </c>
      <c r="D226" s="30" t="s">
        <v>21</v>
      </c>
      <c r="E226" s="30" t="s">
        <v>242</v>
      </c>
      <c r="F226" s="30" t="s">
        <v>12</v>
      </c>
      <c r="G226" s="31">
        <f t="shared" si="30"/>
        <v>1000</v>
      </c>
      <c r="H226" s="14" t="e">
        <f t="shared" si="30"/>
        <v>#REF!</v>
      </c>
      <c r="I226" s="14" t="e">
        <f t="shared" si="30"/>
        <v>#REF!</v>
      </c>
    </row>
    <row r="227" spans="1:9" ht="31.5" hidden="1" x14ac:dyDescent="0.25">
      <c r="A227" s="53" t="s">
        <v>212</v>
      </c>
      <c r="B227" s="41"/>
      <c r="C227" s="30" t="s">
        <v>148</v>
      </c>
      <c r="D227" s="30" t="s">
        <v>21</v>
      </c>
      <c r="E227" s="30" t="s">
        <v>243</v>
      </c>
      <c r="F227" s="30" t="s">
        <v>12</v>
      </c>
      <c r="G227" s="31">
        <f t="shared" si="30"/>
        <v>1000</v>
      </c>
      <c r="H227" s="14" t="e">
        <f t="shared" si="30"/>
        <v>#REF!</v>
      </c>
      <c r="I227" s="14" t="e">
        <f t="shared" si="30"/>
        <v>#REF!</v>
      </c>
    </row>
    <row r="228" spans="1:9" ht="31.5" hidden="1" x14ac:dyDescent="0.25">
      <c r="A228" s="53" t="s">
        <v>244</v>
      </c>
      <c r="B228" s="41"/>
      <c r="C228" s="30" t="s">
        <v>148</v>
      </c>
      <c r="D228" s="30" t="s">
        <v>21</v>
      </c>
      <c r="E228" s="30" t="s">
        <v>243</v>
      </c>
      <c r="F228" s="30" t="s">
        <v>245</v>
      </c>
      <c r="G228" s="31">
        <f>[1]ведомств.2013!G690</f>
        <v>1000</v>
      </c>
      <c r="H228" s="14" t="e">
        <f>#REF!+#REF!+#REF!+#REF!+#REF!+#REF!+#REF!+#REF!+#REF!</f>
        <v>#REF!</v>
      </c>
      <c r="I228" s="14" t="e">
        <f>#REF!+#REF!+#REF!+#REF!+#REF!+#REF!+#REF!+#REF!+#REF!</f>
        <v>#REF!</v>
      </c>
    </row>
    <row r="229" spans="1:9" ht="15.75" hidden="1" x14ac:dyDescent="0.25">
      <c r="A229" s="59"/>
      <c r="B229" s="41"/>
      <c r="C229" s="30"/>
      <c r="D229" s="30"/>
      <c r="E229" s="30"/>
      <c r="F229" s="30"/>
      <c r="G229" s="31"/>
      <c r="H229" s="14"/>
      <c r="I229" s="14"/>
    </row>
    <row r="230" spans="1:9" ht="15.75" hidden="1" x14ac:dyDescent="0.25">
      <c r="A230" s="59" t="s">
        <v>246</v>
      </c>
      <c r="B230" s="41"/>
      <c r="C230" s="30" t="s">
        <v>148</v>
      </c>
      <c r="D230" s="30" t="s">
        <v>29</v>
      </c>
      <c r="E230" s="30" t="s">
        <v>11</v>
      </c>
      <c r="F230" s="30" t="s">
        <v>12</v>
      </c>
      <c r="G230" s="31"/>
      <c r="H230" s="13" t="e">
        <f>H231+H239+H235</f>
        <v>#REF!</v>
      </c>
      <c r="I230" s="13" t="e">
        <f>I231+I239+I235</f>
        <v>#REF!</v>
      </c>
    </row>
    <row r="231" spans="1:9" ht="15.75" hidden="1" x14ac:dyDescent="0.25">
      <c r="A231" s="59" t="s">
        <v>224</v>
      </c>
      <c r="B231" s="41"/>
      <c r="C231" s="30" t="s">
        <v>148</v>
      </c>
      <c r="D231" s="30" t="s">
        <v>29</v>
      </c>
      <c r="E231" s="30" t="s">
        <v>225</v>
      </c>
      <c r="F231" s="30" t="s">
        <v>12</v>
      </c>
      <c r="G231" s="31">
        <f>G232</f>
        <v>11002.5</v>
      </c>
      <c r="H231" s="14" t="e">
        <f>H232</f>
        <v>#REF!</v>
      </c>
      <c r="I231" s="14" t="e">
        <f>I232</f>
        <v>#REF!</v>
      </c>
    </row>
    <row r="232" spans="1:9" ht="79.5" hidden="1" customHeight="1" x14ac:dyDescent="0.25">
      <c r="A232" s="59" t="s">
        <v>247</v>
      </c>
      <c r="B232" s="41"/>
      <c r="C232" s="30" t="s">
        <v>148</v>
      </c>
      <c r="D232" s="30" t="s">
        <v>29</v>
      </c>
      <c r="E232" s="30" t="s">
        <v>248</v>
      </c>
      <c r="F232" s="30" t="s">
        <v>12</v>
      </c>
      <c r="G232" s="31">
        <f>G233</f>
        <v>11002.5</v>
      </c>
      <c r="H232" s="14" t="e">
        <f>H233+H237</f>
        <v>#REF!</v>
      </c>
      <c r="I232" s="14" t="e">
        <f>I233+I237</f>
        <v>#REF!</v>
      </c>
    </row>
    <row r="233" spans="1:9" ht="76.5" hidden="1" customHeight="1" x14ac:dyDescent="0.25">
      <c r="A233" s="59" t="s">
        <v>249</v>
      </c>
      <c r="B233" s="41"/>
      <c r="C233" s="30" t="s">
        <v>148</v>
      </c>
      <c r="D233" s="30" t="s">
        <v>29</v>
      </c>
      <c r="E233" s="30" t="s">
        <v>250</v>
      </c>
      <c r="F233" s="30" t="s">
        <v>12</v>
      </c>
      <c r="G233" s="31">
        <f>G234</f>
        <v>11002.5</v>
      </c>
      <c r="H233" s="14" t="e">
        <f>H234</f>
        <v>#REF!</v>
      </c>
      <c r="I233" s="14" t="e">
        <f>I234</f>
        <v>#REF!</v>
      </c>
    </row>
    <row r="234" spans="1:9" ht="15.75" hidden="1" x14ac:dyDescent="0.25">
      <c r="A234" s="59" t="s">
        <v>234</v>
      </c>
      <c r="B234" s="41"/>
      <c r="C234" s="30" t="s">
        <v>148</v>
      </c>
      <c r="D234" s="30" t="s">
        <v>29</v>
      </c>
      <c r="E234" s="30" t="s">
        <v>250</v>
      </c>
      <c r="F234" s="30" t="s">
        <v>235</v>
      </c>
      <c r="G234" s="31">
        <f>[1]ведомств.2013!G342</f>
        <v>11002.5</v>
      </c>
      <c r="H234" s="14" t="e">
        <f>#REF!+#REF!+#REF!+#REF!+#REF!+#REF!+#REF!+#REF!+#REF!</f>
        <v>#REF!</v>
      </c>
      <c r="I234" s="14" t="e">
        <f>#REF!+#REF!+#REF!+#REF!+#REF!+#REF!+#REF!+#REF!+#REF!</f>
        <v>#REF!</v>
      </c>
    </row>
    <row r="235" spans="1:9" ht="15.75" hidden="1" x14ac:dyDescent="0.25">
      <c r="A235" s="59" t="s">
        <v>251</v>
      </c>
      <c r="B235" s="41"/>
      <c r="C235" s="30" t="s">
        <v>148</v>
      </c>
      <c r="D235" s="30" t="s">
        <v>29</v>
      </c>
      <c r="E235" s="30" t="s">
        <v>252</v>
      </c>
      <c r="F235" s="30" t="s">
        <v>12</v>
      </c>
      <c r="G235" s="31">
        <f t="shared" ref="G235:I237" si="31">G236</f>
        <v>12029</v>
      </c>
      <c r="H235" s="14" t="e">
        <f t="shared" si="31"/>
        <v>#REF!</v>
      </c>
      <c r="I235" s="14" t="e">
        <f t="shared" si="31"/>
        <v>#REF!</v>
      </c>
    </row>
    <row r="236" spans="1:9" ht="63" hidden="1" x14ac:dyDescent="0.25">
      <c r="A236" s="56" t="s">
        <v>253</v>
      </c>
      <c r="B236" s="41"/>
      <c r="C236" s="30" t="s">
        <v>148</v>
      </c>
      <c r="D236" s="30" t="s">
        <v>29</v>
      </c>
      <c r="E236" s="30" t="s">
        <v>254</v>
      </c>
      <c r="F236" s="30" t="s">
        <v>12</v>
      </c>
      <c r="G236" s="31">
        <f t="shared" si="31"/>
        <v>12029</v>
      </c>
      <c r="H236" s="14" t="e">
        <f t="shared" si="31"/>
        <v>#REF!</v>
      </c>
      <c r="I236" s="14" t="e">
        <f t="shared" si="31"/>
        <v>#REF!</v>
      </c>
    </row>
    <row r="237" spans="1:9" ht="63" hidden="1" x14ac:dyDescent="0.25">
      <c r="A237" s="56" t="s">
        <v>255</v>
      </c>
      <c r="B237" s="41"/>
      <c r="C237" s="30" t="s">
        <v>148</v>
      </c>
      <c r="D237" s="30" t="s">
        <v>29</v>
      </c>
      <c r="E237" s="30" t="s">
        <v>256</v>
      </c>
      <c r="F237" s="30" t="s">
        <v>12</v>
      </c>
      <c r="G237" s="31">
        <f t="shared" si="31"/>
        <v>12029</v>
      </c>
      <c r="H237" s="14" t="e">
        <f t="shared" si="31"/>
        <v>#REF!</v>
      </c>
      <c r="I237" s="14" t="e">
        <f t="shared" si="31"/>
        <v>#REF!</v>
      </c>
    </row>
    <row r="238" spans="1:9" ht="15.75" hidden="1" x14ac:dyDescent="0.25">
      <c r="A238" s="59" t="s">
        <v>184</v>
      </c>
      <c r="B238" s="41"/>
      <c r="C238" s="30" t="s">
        <v>148</v>
      </c>
      <c r="D238" s="30" t="s">
        <v>29</v>
      </c>
      <c r="E238" s="30" t="s">
        <v>256</v>
      </c>
      <c r="F238" s="30" t="s">
        <v>171</v>
      </c>
      <c r="G238" s="31">
        <f>[1]ведомств.2013!G1431</f>
        <v>12029</v>
      </c>
      <c r="H238" s="14" t="e">
        <f>#REF!+#REF!+#REF!+#REF!+#REF!+#REF!+#REF!+#REF!+#REF!</f>
        <v>#REF!</v>
      </c>
      <c r="I238" s="14" t="e">
        <f>#REF!+#REF!+#REF!+#REF!+#REF!+#REF!+#REF!+#REF!+#REF!</f>
        <v>#REF!</v>
      </c>
    </row>
    <row r="239" spans="1:9" ht="15.75" hidden="1" x14ac:dyDescent="0.25">
      <c r="A239" s="59" t="s">
        <v>31</v>
      </c>
      <c r="B239" s="41"/>
      <c r="C239" s="30" t="s">
        <v>148</v>
      </c>
      <c r="D239" s="30" t="s">
        <v>29</v>
      </c>
      <c r="E239" s="30" t="s">
        <v>32</v>
      </c>
      <c r="F239" s="30" t="s">
        <v>12</v>
      </c>
      <c r="G239" s="31">
        <f t="shared" ref="G239:I241" si="32">G240</f>
        <v>2851</v>
      </c>
      <c r="H239" s="14" t="e">
        <f t="shared" si="32"/>
        <v>#REF!</v>
      </c>
      <c r="I239" s="14" t="e">
        <f t="shared" si="32"/>
        <v>#REF!</v>
      </c>
    </row>
    <row r="240" spans="1:9" ht="47.25" hidden="1" x14ac:dyDescent="0.25">
      <c r="A240" s="59" t="s">
        <v>205</v>
      </c>
      <c r="B240" s="41"/>
      <c r="C240" s="30" t="s">
        <v>148</v>
      </c>
      <c r="D240" s="30" t="s">
        <v>29</v>
      </c>
      <c r="E240" s="30" t="s">
        <v>206</v>
      </c>
      <c r="F240" s="30" t="s">
        <v>12</v>
      </c>
      <c r="G240" s="31">
        <f t="shared" si="32"/>
        <v>2851</v>
      </c>
      <c r="H240" s="14" t="e">
        <f t="shared" si="32"/>
        <v>#REF!</v>
      </c>
      <c r="I240" s="14" t="e">
        <f t="shared" si="32"/>
        <v>#REF!</v>
      </c>
    </row>
    <row r="241" spans="1:9" ht="31.5" hidden="1" x14ac:dyDescent="0.25">
      <c r="A241" s="59" t="s">
        <v>257</v>
      </c>
      <c r="B241" s="41"/>
      <c r="C241" s="30" t="s">
        <v>221</v>
      </c>
      <c r="D241" s="30" t="s">
        <v>29</v>
      </c>
      <c r="E241" s="30" t="s">
        <v>258</v>
      </c>
      <c r="F241" s="30" t="s">
        <v>12</v>
      </c>
      <c r="G241" s="31">
        <f t="shared" si="32"/>
        <v>2851</v>
      </c>
      <c r="H241" s="14" t="e">
        <f t="shared" si="32"/>
        <v>#REF!</v>
      </c>
      <c r="I241" s="14" t="e">
        <f t="shared" si="32"/>
        <v>#REF!</v>
      </c>
    </row>
    <row r="242" spans="1:9" ht="15.75" hidden="1" x14ac:dyDescent="0.25">
      <c r="A242" s="59" t="s">
        <v>184</v>
      </c>
      <c r="B242" s="41"/>
      <c r="C242" s="30" t="s">
        <v>148</v>
      </c>
      <c r="D242" s="30" t="s">
        <v>29</v>
      </c>
      <c r="E242" s="30" t="s">
        <v>258</v>
      </c>
      <c r="F242" s="30" t="s">
        <v>171</v>
      </c>
      <c r="G242" s="31">
        <f>[1]ведомств.2013!G1435</f>
        <v>2851</v>
      </c>
      <c r="H242" s="14" t="e">
        <f>#REF!+#REF!+#REF!+#REF!+#REF!+#REF!+#REF!+#REF!+#REF!</f>
        <v>#REF!</v>
      </c>
      <c r="I242" s="14" t="e">
        <f>#REF!+#REF!+#REF!+#REF!+#REF!+#REF!+#REF!+#REF!+#REF!</f>
        <v>#REF!</v>
      </c>
    </row>
    <row r="243" spans="1:9" ht="15.75" hidden="1" x14ac:dyDescent="0.25">
      <c r="A243" s="59"/>
      <c r="B243" s="41"/>
      <c r="C243" s="30"/>
      <c r="D243" s="30"/>
      <c r="E243" s="30"/>
      <c r="F243" s="30"/>
      <c r="G243" s="31"/>
      <c r="H243" s="14"/>
      <c r="I243" s="14"/>
    </row>
    <row r="244" spans="1:9" ht="15.75" hidden="1" x14ac:dyDescent="0.25">
      <c r="A244" s="59" t="s">
        <v>259</v>
      </c>
      <c r="B244" s="41"/>
      <c r="C244" s="30" t="s">
        <v>148</v>
      </c>
      <c r="D244" s="30" t="s">
        <v>56</v>
      </c>
      <c r="E244" s="30" t="s">
        <v>11</v>
      </c>
      <c r="F244" s="30" t="s">
        <v>12</v>
      </c>
      <c r="G244" s="31">
        <v>0</v>
      </c>
      <c r="H244" s="13" t="e">
        <f>H252+H256+H245</f>
        <v>#REF!</v>
      </c>
      <c r="I244" s="13" t="e">
        <f>I252+I256+I245</f>
        <v>#REF!</v>
      </c>
    </row>
    <row r="245" spans="1:9" ht="15.75" hidden="1" x14ac:dyDescent="0.25">
      <c r="A245" s="59" t="s">
        <v>260</v>
      </c>
      <c r="B245" s="41"/>
      <c r="C245" s="30" t="s">
        <v>148</v>
      </c>
      <c r="D245" s="30" t="s">
        <v>56</v>
      </c>
      <c r="E245" s="30" t="s">
        <v>261</v>
      </c>
      <c r="F245" s="30" t="s">
        <v>12</v>
      </c>
      <c r="G245" s="31">
        <f>G250+G246+G248</f>
        <v>445.6</v>
      </c>
      <c r="H245" s="14" t="e">
        <f>H250+H246+H248</f>
        <v>#REF!</v>
      </c>
      <c r="I245" s="14" t="e">
        <f>I250+I246+I248</f>
        <v>#REF!</v>
      </c>
    </row>
    <row r="246" spans="1:9" ht="15.75" hidden="1" x14ac:dyDescent="0.25">
      <c r="A246" s="59" t="s">
        <v>226</v>
      </c>
      <c r="B246" s="41"/>
      <c r="C246" s="30" t="s">
        <v>148</v>
      </c>
      <c r="D246" s="30" t="s">
        <v>56</v>
      </c>
      <c r="E246" s="30" t="s">
        <v>262</v>
      </c>
      <c r="F246" s="30" t="s">
        <v>12</v>
      </c>
      <c r="G246" s="31">
        <f>G247</f>
        <v>400</v>
      </c>
      <c r="H246" s="14" t="e">
        <f>H247</f>
        <v>#REF!</v>
      </c>
      <c r="I246" s="14" t="e">
        <f>I247</f>
        <v>#REF!</v>
      </c>
    </row>
    <row r="247" spans="1:9" ht="15.75" hidden="1" x14ac:dyDescent="0.25">
      <c r="A247" s="59" t="s">
        <v>234</v>
      </c>
      <c r="B247" s="41"/>
      <c r="C247" s="30" t="s">
        <v>148</v>
      </c>
      <c r="D247" s="30" t="s">
        <v>56</v>
      </c>
      <c r="E247" s="30" t="s">
        <v>262</v>
      </c>
      <c r="F247" s="30" t="s">
        <v>235</v>
      </c>
      <c r="G247" s="31">
        <f>[1]ведомств.2013!G355</f>
        <v>400</v>
      </c>
      <c r="H247" s="14" t="e">
        <f>#REF!+#REF!+#REF!+#REF!+#REF!+#REF!+#REF!+#REF!+#REF!</f>
        <v>#REF!</v>
      </c>
      <c r="I247" s="14" t="e">
        <f>#REF!+#REF!+#REF!+#REF!+#REF!+#REF!+#REF!+#REF!+#REF!</f>
        <v>#REF!</v>
      </c>
    </row>
    <row r="248" spans="1:9" ht="31.5" hidden="1" x14ac:dyDescent="0.25">
      <c r="A248" s="59" t="s">
        <v>263</v>
      </c>
      <c r="B248" s="41"/>
      <c r="C248" s="30" t="s">
        <v>148</v>
      </c>
      <c r="D248" s="30" t="s">
        <v>56</v>
      </c>
      <c r="E248" s="30" t="s">
        <v>264</v>
      </c>
      <c r="F248" s="30" t="s">
        <v>12</v>
      </c>
      <c r="G248" s="31">
        <f>G249</f>
        <v>0</v>
      </c>
      <c r="H248" s="14" t="e">
        <f>H249</f>
        <v>#REF!</v>
      </c>
      <c r="I248" s="14" t="e">
        <f>I249</f>
        <v>#REF!</v>
      </c>
    </row>
    <row r="249" spans="1:9" ht="15.75" hidden="1" x14ac:dyDescent="0.25">
      <c r="A249" s="59" t="s">
        <v>265</v>
      </c>
      <c r="B249" s="41"/>
      <c r="C249" s="30" t="s">
        <v>148</v>
      </c>
      <c r="D249" s="30" t="s">
        <v>56</v>
      </c>
      <c r="E249" s="30" t="s">
        <v>264</v>
      </c>
      <c r="F249" s="30" t="s">
        <v>266</v>
      </c>
      <c r="G249" s="31">
        <f>[1]ведомств.2013!G357</f>
        <v>0</v>
      </c>
      <c r="H249" s="14" t="e">
        <f>#REF!+#REF!+#REF!+#REF!+#REF!+#REF!+#REF!+#REF!+#REF!</f>
        <v>#REF!</v>
      </c>
      <c r="I249" s="14" t="e">
        <f>#REF!+#REF!+#REF!+#REF!+#REF!+#REF!+#REF!+#REF!+#REF!</f>
        <v>#REF!</v>
      </c>
    </row>
    <row r="250" spans="1:9" ht="31.5" hidden="1" x14ac:dyDescent="0.25">
      <c r="A250" s="59" t="s">
        <v>267</v>
      </c>
      <c r="B250" s="41"/>
      <c r="C250" s="30" t="s">
        <v>148</v>
      </c>
      <c r="D250" s="30" t="s">
        <v>56</v>
      </c>
      <c r="E250" s="30" t="s">
        <v>268</v>
      </c>
      <c r="F250" s="30" t="s">
        <v>12</v>
      </c>
      <c r="G250" s="31">
        <f>G251</f>
        <v>45.6</v>
      </c>
      <c r="H250" s="14" t="e">
        <f>H251</f>
        <v>#REF!</v>
      </c>
      <c r="I250" s="14" t="e">
        <f>I251</f>
        <v>#REF!</v>
      </c>
    </row>
    <row r="251" spans="1:9" ht="15.75" hidden="1" x14ac:dyDescent="0.25">
      <c r="A251" s="61" t="s">
        <v>19</v>
      </c>
      <c r="B251" s="41"/>
      <c r="C251" s="30" t="s">
        <v>148</v>
      </c>
      <c r="D251" s="30" t="s">
        <v>56</v>
      </c>
      <c r="E251" s="30" t="s">
        <v>268</v>
      </c>
      <c r="F251" s="30" t="s">
        <v>20</v>
      </c>
      <c r="G251" s="31">
        <f>[1]ведомств.2013!G359</f>
        <v>45.6</v>
      </c>
      <c r="H251" s="14" t="e">
        <f>#REF!+#REF!+#REF!+#REF!+#REF!+#REF!+#REF!+#REF!+#REF!</f>
        <v>#REF!</v>
      </c>
      <c r="I251" s="14" t="e">
        <f>#REF!+#REF!+#REF!+#REF!+#REF!+#REF!+#REF!+#REF!+#REF!</f>
        <v>#REF!</v>
      </c>
    </row>
    <row r="252" spans="1:9" ht="15.75" hidden="1" x14ac:dyDescent="0.25">
      <c r="A252" s="53" t="s">
        <v>31</v>
      </c>
      <c r="B252" s="32"/>
      <c r="C252" s="30" t="s">
        <v>148</v>
      </c>
      <c r="D252" s="30" t="s">
        <v>56</v>
      </c>
      <c r="E252" s="30" t="s">
        <v>32</v>
      </c>
      <c r="F252" s="30" t="s">
        <v>12</v>
      </c>
      <c r="G252" s="31">
        <f t="shared" ref="G252:I254" si="33">G253</f>
        <v>5858</v>
      </c>
      <c r="H252" s="14" t="e">
        <f t="shared" si="33"/>
        <v>#REF!</v>
      </c>
      <c r="I252" s="14" t="e">
        <f t="shared" si="33"/>
        <v>#REF!</v>
      </c>
    </row>
    <row r="253" spans="1:9" ht="63" hidden="1" x14ac:dyDescent="0.25">
      <c r="A253" s="53" t="s">
        <v>33</v>
      </c>
      <c r="B253" s="32"/>
      <c r="C253" s="30" t="s">
        <v>148</v>
      </c>
      <c r="D253" s="30" t="s">
        <v>56</v>
      </c>
      <c r="E253" s="30" t="s">
        <v>34</v>
      </c>
      <c r="F253" s="30" t="s">
        <v>12</v>
      </c>
      <c r="G253" s="31">
        <f t="shared" si="33"/>
        <v>5858</v>
      </c>
      <c r="H253" s="14" t="e">
        <f t="shared" si="33"/>
        <v>#REF!</v>
      </c>
      <c r="I253" s="14" t="e">
        <f t="shared" si="33"/>
        <v>#REF!</v>
      </c>
    </row>
    <row r="254" spans="1:9" ht="31.5" hidden="1" x14ac:dyDescent="0.25">
      <c r="A254" s="57" t="s">
        <v>269</v>
      </c>
      <c r="B254" s="32"/>
      <c r="C254" s="30" t="s">
        <v>148</v>
      </c>
      <c r="D254" s="30" t="s">
        <v>56</v>
      </c>
      <c r="E254" s="30" t="s">
        <v>270</v>
      </c>
      <c r="F254" s="30" t="s">
        <v>12</v>
      </c>
      <c r="G254" s="31">
        <f t="shared" si="33"/>
        <v>5858</v>
      </c>
      <c r="H254" s="14" t="e">
        <f t="shared" si="33"/>
        <v>#REF!</v>
      </c>
      <c r="I254" s="14" t="e">
        <f t="shared" si="33"/>
        <v>#REF!</v>
      </c>
    </row>
    <row r="255" spans="1:9" ht="15.75" hidden="1" x14ac:dyDescent="0.25">
      <c r="A255" s="53" t="s">
        <v>19</v>
      </c>
      <c r="B255" s="32"/>
      <c r="C255" s="30" t="s">
        <v>148</v>
      </c>
      <c r="D255" s="30" t="s">
        <v>56</v>
      </c>
      <c r="E255" s="30" t="s">
        <v>270</v>
      </c>
      <c r="F255" s="30" t="s">
        <v>20</v>
      </c>
      <c r="G255" s="31">
        <f>[1]ведомств.2013!G363</f>
        <v>5858</v>
      </c>
      <c r="H255" s="14" t="e">
        <f>#REF!+#REF!+#REF!+#REF!+#REF!+#REF!+#REF!+#REF!+#REF!</f>
        <v>#REF!</v>
      </c>
      <c r="I255" s="14" t="e">
        <f>#REF!+#REF!+#REF!+#REF!+#REF!+#REF!+#REF!+#REF!+#REF!</f>
        <v>#REF!</v>
      </c>
    </row>
    <row r="256" spans="1:9" ht="15.75" hidden="1" x14ac:dyDescent="0.25">
      <c r="A256" s="59" t="s">
        <v>108</v>
      </c>
      <c r="B256" s="41"/>
      <c r="C256" s="30" t="s">
        <v>148</v>
      </c>
      <c r="D256" s="30" t="s">
        <v>56</v>
      </c>
      <c r="E256" s="30" t="s">
        <v>109</v>
      </c>
      <c r="F256" s="30" t="s">
        <v>12</v>
      </c>
      <c r="G256" s="31">
        <f t="shared" ref="G256:I258" si="34">G257</f>
        <v>450</v>
      </c>
      <c r="H256" s="14" t="e">
        <f t="shared" si="34"/>
        <v>#REF!</v>
      </c>
      <c r="I256" s="14" t="e">
        <f t="shared" si="34"/>
        <v>#REF!</v>
      </c>
    </row>
    <row r="257" spans="1:12" ht="31.5" hidden="1" x14ac:dyDescent="0.25">
      <c r="A257" s="53" t="s">
        <v>271</v>
      </c>
      <c r="B257" s="41"/>
      <c r="C257" s="30" t="s">
        <v>148</v>
      </c>
      <c r="D257" s="30" t="s">
        <v>56</v>
      </c>
      <c r="E257" s="42" t="s">
        <v>272</v>
      </c>
      <c r="F257" s="30" t="s">
        <v>12</v>
      </c>
      <c r="G257" s="31">
        <f t="shared" si="34"/>
        <v>450</v>
      </c>
      <c r="H257" s="14" t="e">
        <f t="shared" si="34"/>
        <v>#REF!</v>
      </c>
      <c r="I257" s="14" t="e">
        <f t="shared" si="34"/>
        <v>#REF!</v>
      </c>
    </row>
    <row r="258" spans="1:12" ht="15.75" hidden="1" x14ac:dyDescent="0.25">
      <c r="A258" s="53" t="s">
        <v>118</v>
      </c>
      <c r="B258" s="41"/>
      <c r="C258" s="30" t="s">
        <v>148</v>
      </c>
      <c r="D258" s="30" t="s">
        <v>56</v>
      </c>
      <c r="E258" s="42" t="s">
        <v>273</v>
      </c>
      <c r="F258" s="30" t="s">
        <v>12</v>
      </c>
      <c r="G258" s="31">
        <f t="shared" si="34"/>
        <v>450</v>
      </c>
      <c r="H258" s="14" t="e">
        <f t="shared" si="34"/>
        <v>#REF!</v>
      </c>
      <c r="I258" s="14" t="e">
        <f t="shared" si="34"/>
        <v>#REF!</v>
      </c>
    </row>
    <row r="259" spans="1:12" ht="15.75" hidden="1" x14ac:dyDescent="0.25">
      <c r="A259" s="53" t="s">
        <v>19</v>
      </c>
      <c r="B259" s="41"/>
      <c r="C259" s="30" t="s">
        <v>148</v>
      </c>
      <c r="D259" s="30" t="s">
        <v>56</v>
      </c>
      <c r="E259" s="30" t="s">
        <v>273</v>
      </c>
      <c r="F259" s="30" t="s">
        <v>20</v>
      </c>
      <c r="G259" s="31">
        <f>[1]ведомств.2013!G1083</f>
        <v>450</v>
      </c>
      <c r="H259" s="14" t="e">
        <f>#REF!+#REF!+#REF!+#REF!+#REF!+#REF!+#REF!+#REF!+#REF!</f>
        <v>#REF!</v>
      </c>
      <c r="I259" s="14" t="e">
        <f>#REF!+#REF!+#REF!+#REF!+#REF!+#REF!+#REF!+#REF!+#REF!</f>
        <v>#REF!</v>
      </c>
    </row>
    <row r="260" spans="1:12" ht="15.75" hidden="1" x14ac:dyDescent="0.25">
      <c r="A260" s="59"/>
      <c r="B260" s="41"/>
      <c r="C260" s="30"/>
      <c r="D260" s="30"/>
      <c r="E260" s="30"/>
      <c r="F260" s="30"/>
      <c r="G260" s="31"/>
      <c r="H260" s="14"/>
      <c r="I260" s="14"/>
    </row>
    <row r="261" spans="1:12" ht="15.75" hidden="1" x14ac:dyDescent="0.25">
      <c r="A261" s="58" t="s">
        <v>274</v>
      </c>
      <c r="B261" s="48"/>
      <c r="C261" s="28" t="s">
        <v>68</v>
      </c>
      <c r="D261" s="28" t="s">
        <v>10</v>
      </c>
      <c r="E261" s="28" t="s">
        <v>11</v>
      </c>
      <c r="F261" s="28" t="s">
        <v>12</v>
      </c>
      <c r="G261" s="29">
        <f>G262+G267+G271</f>
        <v>0</v>
      </c>
      <c r="H261" s="13" t="e">
        <f>H262+H267</f>
        <v>#REF!</v>
      </c>
      <c r="I261" s="13" t="e">
        <f>I262+I267</f>
        <v>#REF!</v>
      </c>
    </row>
    <row r="262" spans="1:12" ht="15.75" hidden="1" x14ac:dyDescent="0.25">
      <c r="A262" s="59" t="s">
        <v>275</v>
      </c>
      <c r="B262" s="41"/>
      <c r="C262" s="30" t="s">
        <v>68</v>
      </c>
      <c r="D262" s="30" t="s">
        <v>9</v>
      </c>
      <c r="E262" s="30" t="s">
        <v>11</v>
      </c>
      <c r="F262" s="30" t="s">
        <v>12</v>
      </c>
      <c r="G262" s="31">
        <v>0</v>
      </c>
      <c r="H262" s="13" t="e">
        <f t="shared" ref="H262:I265" si="35">H263</f>
        <v>#REF!</v>
      </c>
      <c r="I262" s="13" t="e">
        <f t="shared" si="35"/>
        <v>#REF!</v>
      </c>
    </row>
    <row r="263" spans="1:12" ht="15.75" hidden="1" x14ac:dyDescent="0.25">
      <c r="A263" s="59" t="s">
        <v>108</v>
      </c>
      <c r="B263" s="41"/>
      <c r="C263" s="30" t="s">
        <v>68</v>
      </c>
      <c r="D263" s="30" t="s">
        <v>9</v>
      </c>
      <c r="E263" s="30" t="s">
        <v>276</v>
      </c>
      <c r="F263" s="30" t="s">
        <v>12</v>
      </c>
      <c r="G263" s="31"/>
      <c r="H263" s="14" t="e">
        <f t="shared" si="35"/>
        <v>#REF!</v>
      </c>
      <c r="I263" s="14" t="e">
        <f t="shared" si="35"/>
        <v>#REF!</v>
      </c>
    </row>
    <row r="264" spans="1:12" ht="31.5" hidden="1" x14ac:dyDescent="0.25">
      <c r="A264" s="59" t="s">
        <v>277</v>
      </c>
      <c r="B264" s="41"/>
      <c r="C264" s="30" t="s">
        <v>68</v>
      </c>
      <c r="D264" s="30" t="s">
        <v>9</v>
      </c>
      <c r="E264" s="30" t="s">
        <v>278</v>
      </c>
      <c r="F264" s="30" t="s">
        <v>12</v>
      </c>
      <c r="G264" s="31"/>
      <c r="H264" s="14" t="e">
        <f t="shared" si="35"/>
        <v>#REF!</v>
      </c>
      <c r="I264" s="14" t="e">
        <f t="shared" si="35"/>
        <v>#REF!</v>
      </c>
    </row>
    <row r="265" spans="1:12" ht="31.5" hidden="1" x14ac:dyDescent="0.25">
      <c r="A265" s="59" t="s">
        <v>212</v>
      </c>
      <c r="B265" s="41"/>
      <c r="C265" s="30" t="s">
        <v>68</v>
      </c>
      <c r="D265" s="30" t="s">
        <v>9</v>
      </c>
      <c r="E265" s="30" t="s">
        <v>279</v>
      </c>
      <c r="F265" s="30" t="s">
        <v>12</v>
      </c>
      <c r="G265" s="31"/>
      <c r="H265" s="14" t="e">
        <f t="shared" si="35"/>
        <v>#REF!</v>
      </c>
      <c r="I265" s="14" t="e">
        <f t="shared" si="35"/>
        <v>#REF!</v>
      </c>
    </row>
    <row r="266" spans="1:12" ht="15.75" hidden="1" x14ac:dyDescent="0.25">
      <c r="A266" s="59" t="s">
        <v>19</v>
      </c>
      <c r="B266" s="41"/>
      <c r="C266" s="30" t="s">
        <v>68</v>
      </c>
      <c r="D266" s="30" t="s">
        <v>9</v>
      </c>
      <c r="E266" s="30" t="s">
        <v>279</v>
      </c>
      <c r="F266" s="30" t="s">
        <v>20</v>
      </c>
      <c r="G266" s="31"/>
      <c r="H266" s="14" t="e">
        <f>#REF!+#REF!+#REF!+#REF!+#REF!+#REF!+#REF!+#REF!+#REF!</f>
        <v>#REF!</v>
      </c>
      <c r="I266" s="14" t="e">
        <f>#REF!+#REF!+#REF!+#REF!+#REF!+#REF!+#REF!+#REF!+#REF!</f>
        <v>#REF!</v>
      </c>
    </row>
    <row r="267" spans="1:12" ht="15.75" hidden="1" x14ac:dyDescent="0.25">
      <c r="A267" s="59" t="s">
        <v>280</v>
      </c>
      <c r="B267" s="41"/>
      <c r="C267" s="30" t="s">
        <v>68</v>
      </c>
      <c r="D267" s="30" t="s">
        <v>14</v>
      </c>
      <c r="E267" s="30" t="s">
        <v>11</v>
      </c>
      <c r="F267" s="30" t="s">
        <v>12</v>
      </c>
      <c r="G267" s="31"/>
      <c r="H267" s="13" t="e">
        <f t="shared" ref="H267:I269" si="36">H268</f>
        <v>#REF!</v>
      </c>
      <c r="I267" s="13" t="e">
        <f t="shared" si="36"/>
        <v>#REF!</v>
      </c>
    </row>
    <row r="268" spans="1:12" ht="15.75" hidden="1" x14ac:dyDescent="0.25">
      <c r="A268" s="59" t="s">
        <v>104</v>
      </c>
      <c r="B268" s="41"/>
      <c r="C268" s="30" t="s">
        <v>68</v>
      </c>
      <c r="D268" s="30" t="s">
        <v>14</v>
      </c>
      <c r="E268" s="30" t="s">
        <v>105</v>
      </c>
      <c r="F268" s="30" t="s">
        <v>12</v>
      </c>
      <c r="G268" s="31"/>
      <c r="H268" s="14" t="e">
        <f t="shared" si="36"/>
        <v>#REF!</v>
      </c>
      <c r="I268" s="14" t="e">
        <f t="shared" si="36"/>
        <v>#REF!</v>
      </c>
    </row>
    <row r="269" spans="1:12" ht="31.5" hidden="1" x14ac:dyDescent="0.25">
      <c r="A269" s="59" t="s">
        <v>281</v>
      </c>
      <c r="B269" s="41"/>
      <c r="C269" s="30" t="s">
        <v>68</v>
      </c>
      <c r="D269" s="30" t="s">
        <v>14</v>
      </c>
      <c r="E269" s="30" t="s">
        <v>282</v>
      </c>
      <c r="F269" s="30" t="s">
        <v>12</v>
      </c>
      <c r="G269" s="31"/>
      <c r="H269" s="14" t="e">
        <f t="shared" si="36"/>
        <v>#REF!</v>
      </c>
      <c r="I269" s="14" t="e">
        <f t="shared" si="36"/>
        <v>#REF!</v>
      </c>
    </row>
    <row r="270" spans="1:12" ht="15.75" hidden="1" x14ac:dyDescent="0.25">
      <c r="A270" s="59" t="s">
        <v>19</v>
      </c>
      <c r="B270" s="41"/>
      <c r="C270" s="30" t="s">
        <v>68</v>
      </c>
      <c r="D270" s="30" t="s">
        <v>14</v>
      </c>
      <c r="E270" s="30" t="s">
        <v>282</v>
      </c>
      <c r="F270" s="30" t="s">
        <v>20</v>
      </c>
      <c r="G270" s="31"/>
      <c r="H270" s="14" t="e">
        <f>#REF!+#REF!+#REF!+#REF!+#REF!+#REF!+#REF!+#REF!+#REF!</f>
        <v>#REF!</v>
      </c>
      <c r="I270" s="14" t="e">
        <f>#REF!+#REF!+#REF!+#REF!+#REF!+#REF!+#REF!+#REF!+#REF!</f>
        <v>#REF!</v>
      </c>
    </row>
    <row r="271" spans="1:12" ht="15.75" hidden="1" x14ac:dyDescent="0.25">
      <c r="A271" s="59" t="s">
        <v>283</v>
      </c>
      <c r="B271" s="41"/>
      <c r="C271" s="30" t="s">
        <v>68</v>
      </c>
      <c r="D271" s="30" t="s">
        <v>21</v>
      </c>
      <c r="E271" s="30"/>
      <c r="F271" s="30"/>
      <c r="G271" s="31"/>
      <c r="H271" s="14"/>
      <c r="I271" s="14"/>
    </row>
    <row r="272" spans="1:12" ht="15.75" hidden="1" x14ac:dyDescent="0.25">
      <c r="A272" s="33" t="s">
        <v>284</v>
      </c>
      <c r="B272" s="48"/>
      <c r="C272" s="28" t="s">
        <v>76</v>
      </c>
      <c r="D272" s="28" t="s">
        <v>10</v>
      </c>
      <c r="E272" s="28" t="s">
        <v>11</v>
      </c>
      <c r="F272" s="28" t="s">
        <v>12</v>
      </c>
      <c r="G272" s="29">
        <f t="shared" ref="G272:I275" si="37">G273</f>
        <v>0</v>
      </c>
      <c r="H272" s="13" t="e">
        <f t="shared" si="37"/>
        <v>#REF!</v>
      </c>
      <c r="I272" s="13" t="e">
        <f t="shared" si="37"/>
        <v>#REF!</v>
      </c>
      <c r="J272" s="26"/>
      <c r="K272" s="26"/>
      <c r="L272" s="26"/>
    </row>
    <row r="273" spans="1:9" ht="20.25" hidden="1" customHeight="1" x14ac:dyDescent="0.25">
      <c r="A273" s="53" t="s">
        <v>285</v>
      </c>
      <c r="B273" s="41"/>
      <c r="C273" s="30" t="s">
        <v>76</v>
      </c>
      <c r="D273" s="30" t="s">
        <v>9</v>
      </c>
      <c r="E273" s="30" t="s">
        <v>11</v>
      </c>
      <c r="F273" s="30" t="s">
        <v>12</v>
      </c>
      <c r="G273" s="31"/>
      <c r="H273" s="13" t="e">
        <f t="shared" si="37"/>
        <v>#REF!</v>
      </c>
      <c r="I273" s="13" t="e">
        <f t="shared" si="37"/>
        <v>#REF!</v>
      </c>
    </row>
    <row r="274" spans="1:9" ht="15.75" hidden="1" x14ac:dyDescent="0.25">
      <c r="A274" s="53" t="s">
        <v>286</v>
      </c>
      <c r="B274" s="41"/>
      <c r="C274" s="30" t="s">
        <v>76</v>
      </c>
      <c r="D274" s="30" t="s">
        <v>9</v>
      </c>
      <c r="E274" s="30" t="s">
        <v>287</v>
      </c>
      <c r="F274" s="30" t="s">
        <v>12</v>
      </c>
      <c r="G274" s="31">
        <f t="shared" si="37"/>
        <v>3483.4</v>
      </c>
      <c r="H274" s="14" t="e">
        <f t="shared" si="37"/>
        <v>#REF!</v>
      </c>
      <c r="I274" s="14" t="e">
        <f t="shared" si="37"/>
        <v>#REF!</v>
      </c>
    </row>
    <row r="275" spans="1:9" ht="15.75" hidden="1" x14ac:dyDescent="0.25">
      <c r="A275" s="53" t="s">
        <v>288</v>
      </c>
      <c r="B275" s="41"/>
      <c r="C275" s="30" t="s">
        <v>289</v>
      </c>
      <c r="D275" s="30" t="s">
        <v>9</v>
      </c>
      <c r="E275" s="30" t="s">
        <v>290</v>
      </c>
      <c r="F275" s="30" t="s">
        <v>12</v>
      </c>
      <c r="G275" s="31">
        <f t="shared" si="37"/>
        <v>3483.4</v>
      </c>
      <c r="H275" s="14" t="e">
        <f t="shared" si="37"/>
        <v>#REF!</v>
      </c>
      <c r="I275" s="14" t="e">
        <f t="shared" si="37"/>
        <v>#REF!</v>
      </c>
    </row>
    <row r="276" spans="1:9" ht="15.75" hidden="1" x14ac:dyDescent="0.25">
      <c r="A276" s="53" t="s">
        <v>74</v>
      </c>
      <c r="B276" s="41"/>
      <c r="C276" s="30" t="s">
        <v>76</v>
      </c>
      <c r="D276" s="30" t="s">
        <v>9</v>
      </c>
      <c r="E276" s="30" t="s">
        <v>290</v>
      </c>
      <c r="F276" s="30" t="s">
        <v>75</v>
      </c>
      <c r="G276" s="31">
        <f>[1]ведомств.2013!G2175</f>
        <v>3483.4</v>
      </c>
      <c r="H276" s="14" t="e">
        <f>#REF!+#REF!+#REF!+#REF!+#REF!+#REF!+#REF!+#REF!+#REF!</f>
        <v>#REF!</v>
      </c>
      <c r="I276" s="14" t="e">
        <f>#REF!+#REF!+#REF!+#REF!+#REF!+#REF!+#REF!+#REF!+#REF!</f>
        <v>#REF!</v>
      </c>
    </row>
    <row r="277" spans="1:9" ht="15.75" hidden="1" x14ac:dyDescent="0.25">
      <c r="A277" s="53"/>
      <c r="B277" s="41"/>
      <c r="C277" s="30"/>
      <c r="D277" s="30"/>
      <c r="E277" s="30"/>
      <c r="F277" s="30"/>
      <c r="G277" s="31"/>
      <c r="H277" s="14"/>
      <c r="I277" s="14"/>
    </row>
    <row r="278" spans="1:9" ht="31.5" hidden="1" x14ac:dyDescent="0.25">
      <c r="A278" s="33" t="s">
        <v>291</v>
      </c>
      <c r="B278" s="48"/>
      <c r="C278" s="28" t="s">
        <v>292</v>
      </c>
      <c r="D278" s="28" t="s">
        <v>10</v>
      </c>
      <c r="E278" s="28" t="s">
        <v>11</v>
      </c>
      <c r="F278" s="28" t="s">
        <v>12</v>
      </c>
      <c r="G278" s="29">
        <f>G279+G284+G288</f>
        <v>0</v>
      </c>
      <c r="H278" s="13" t="e">
        <f>H279+H284+H288</f>
        <v>#REF!</v>
      </c>
      <c r="I278" s="13" t="e">
        <f>I279+I284+I288</f>
        <v>#REF!</v>
      </c>
    </row>
    <row r="279" spans="1:9" ht="31.5" hidden="1" x14ac:dyDescent="0.25">
      <c r="A279" s="53" t="s">
        <v>293</v>
      </c>
      <c r="B279" s="41"/>
      <c r="C279" s="30" t="s">
        <v>292</v>
      </c>
      <c r="D279" s="30" t="s">
        <v>9</v>
      </c>
      <c r="E279" s="30" t="s">
        <v>11</v>
      </c>
      <c r="F279" s="30" t="s">
        <v>12</v>
      </c>
      <c r="G279" s="31"/>
      <c r="H279" s="13" t="e">
        <f t="shared" ref="G279:I282" si="38">H280</f>
        <v>#REF!</v>
      </c>
      <c r="I279" s="13" t="e">
        <f t="shared" si="38"/>
        <v>#REF!</v>
      </c>
    </row>
    <row r="280" spans="1:9" ht="15.75" hidden="1" x14ac:dyDescent="0.25">
      <c r="A280" s="53" t="s">
        <v>294</v>
      </c>
      <c r="B280" s="41"/>
      <c r="C280" s="30" t="s">
        <v>292</v>
      </c>
      <c r="D280" s="30" t="s">
        <v>9</v>
      </c>
      <c r="E280" s="30" t="s">
        <v>295</v>
      </c>
      <c r="F280" s="30" t="s">
        <v>12</v>
      </c>
      <c r="G280" s="31">
        <f t="shared" si="38"/>
        <v>2269.9</v>
      </c>
      <c r="H280" s="14" t="e">
        <f t="shared" si="38"/>
        <v>#REF!</v>
      </c>
      <c r="I280" s="14" t="e">
        <f t="shared" si="38"/>
        <v>#REF!</v>
      </c>
    </row>
    <row r="281" spans="1:9" ht="15.75" hidden="1" x14ac:dyDescent="0.25">
      <c r="A281" s="53" t="s">
        <v>294</v>
      </c>
      <c r="B281" s="41"/>
      <c r="C281" s="30" t="s">
        <v>292</v>
      </c>
      <c r="D281" s="30" t="s">
        <v>9</v>
      </c>
      <c r="E281" s="30" t="s">
        <v>296</v>
      </c>
      <c r="F281" s="30" t="s">
        <v>12</v>
      </c>
      <c r="G281" s="31">
        <f t="shared" si="38"/>
        <v>2269.9</v>
      </c>
      <c r="H281" s="14" t="e">
        <f t="shared" si="38"/>
        <v>#REF!</v>
      </c>
      <c r="I281" s="14" t="e">
        <f t="shared" si="38"/>
        <v>#REF!</v>
      </c>
    </row>
    <row r="282" spans="1:9" ht="39.75" hidden="1" customHeight="1" x14ac:dyDescent="0.25">
      <c r="A282" s="53" t="s">
        <v>297</v>
      </c>
      <c r="B282" s="41"/>
      <c r="C282" s="30" t="s">
        <v>292</v>
      </c>
      <c r="D282" s="30" t="s">
        <v>9</v>
      </c>
      <c r="E282" s="30" t="s">
        <v>298</v>
      </c>
      <c r="F282" s="30" t="s">
        <v>12</v>
      </c>
      <c r="G282" s="31">
        <f t="shared" si="38"/>
        <v>2269.9</v>
      </c>
      <c r="H282" s="14" t="e">
        <f t="shared" si="38"/>
        <v>#REF!</v>
      </c>
      <c r="I282" s="14" t="e">
        <f t="shared" si="38"/>
        <v>#REF!</v>
      </c>
    </row>
    <row r="283" spans="1:9" ht="15.75" hidden="1" x14ac:dyDescent="0.25">
      <c r="A283" s="53" t="s">
        <v>299</v>
      </c>
      <c r="B283" s="41"/>
      <c r="C283" s="30" t="s">
        <v>292</v>
      </c>
      <c r="D283" s="30" t="s">
        <v>9</v>
      </c>
      <c r="E283" s="30" t="s">
        <v>298</v>
      </c>
      <c r="F283" s="30" t="s">
        <v>300</v>
      </c>
      <c r="G283" s="31">
        <f>[1]ведомств.2013!G2182</f>
        <v>2269.9</v>
      </c>
      <c r="H283" s="14" t="e">
        <f>#REF!+#REF!+#REF!+#REF!+#REF!+#REF!+#REF!+#REF!+#REF!</f>
        <v>#REF!</v>
      </c>
      <c r="I283" s="14" t="e">
        <f>#REF!+#REF!+#REF!+#REF!+#REF!+#REF!+#REF!+#REF!+#REF!</f>
        <v>#REF!</v>
      </c>
    </row>
    <row r="284" spans="1:9" ht="15.75" hidden="1" x14ac:dyDescent="0.25">
      <c r="A284" s="53" t="s">
        <v>301</v>
      </c>
      <c r="B284" s="41"/>
      <c r="C284" s="30" t="s">
        <v>292</v>
      </c>
      <c r="D284" s="30" t="s">
        <v>14</v>
      </c>
      <c r="E284" s="30" t="s">
        <v>11</v>
      </c>
      <c r="F284" s="30" t="s">
        <v>12</v>
      </c>
      <c r="G284" s="31"/>
      <c r="H284" s="13" t="e">
        <f t="shared" ref="G284:I286" si="39">H285</f>
        <v>#REF!</v>
      </c>
      <c r="I284" s="13" t="e">
        <f t="shared" si="39"/>
        <v>#REF!</v>
      </c>
    </row>
    <row r="285" spans="1:9" ht="15.75" hidden="1" x14ac:dyDescent="0.25">
      <c r="A285" s="53" t="s">
        <v>302</v>
      </c>
      <c r="B285" s="41"/>
      <c r="C285" s="30" t="s">
        <v>292</v>
      </c>
      <c r="D285" s="30" t="s">
        <v>14</v>
      </c>
      <c r="E285" s="30" t="s">
        <v>303</v>
      </c>
      <c r="F285" s="30" t="s">
        <v>12</v>
      </c>
      <c r="G285" s="31">
        <f t="shared" si="39"/>
        <v>33818.5</v>
      </c>
      <c r="H285" s="14" t="e">
        <f t="shared" si="39"/>
        <v>#REF!</v>
      </c>
      <c r="I285" s="14" t="e">
        <f t="shared" si="39"/>
        <v>#REF!</v>
      </c>
    </row>
    <row r="286" spans="1:9" ht="15.75" hidden="1" x14ac:dyDescent="0.25">
      <c r="A286" s="53" t="s">
        <v>304</v>
      </c>
      <c r="B286" s="41"/>
      <c r="C286" s="30" t="s">
        <v>292</v>
      </c>
      <c r="D286" s="30" t="s">
        <v>14</v>
      </c>
      <c r="E286" s="30" t="s">
        <v>305</v>
      </c>
      <c r="F286" s="30" t="s">
        <v>12</v>
      </c>
      <c r="G286" s="31">
        <f t="shared" si="39"/>
        <v>33818.5</v>
      </c>
      <c r="H286" s="14" t="e">
        <f t="shared" si="39"/>
        <v>#REF!</v>
      </c>
      <c r="I286" s="14" t="e">
        <f t="shared" si="39"/>
        <v>#REF!</v>
      </c>
    </row>
    <row r="287" spans="1:9" ht="15.75" hidden="1" x14ac:dyDescent="0.25">
      <c r="A287" s="53" t="s">
        <v>306</v>
      </c>
      <c r="B287" s="41"/>
      <c r="C287" s="30" t="s">
        <v>292</v>
      </c>
      <c r="D287" s="30" t="s">
        <v>14</v>
      </c>
      <c r="E287" s="30" t="s">
        <v>305</v>
      </c>
      <c r="F287" s="30" t="s">
        <v>307</v>
      </c>
      <c r="G287" s="31">
        <f>[1]ведомств.2013!G2186</f>
        <v>33818.5</v>
      </c>
      <c r="H287" s="14" t="e">
        <f>#REF!+#REF!+#REF!+#REF!+#REF!+#REF!+#REF!+#REF!+#REF!</f>
        <v>#REF!</v>
      </c>
      <c r="I287" s="14" t="e">
        <f>#REF!+#REF!+#REF!+#REF!+#REF!+#REF!+#REF!+#REF!+#REF!</f>
        <v>#REF!</v>
      </c>
    </row>
    <row r="288" spans="1:9" ht="15.75" hidden="1" x14ac:dyDescent="0.25">
      <c r="A288" s="53" t="s">
        <v>308</v>
      </c>
      <c r="B288" s="41"/>
      <c r="C288" s="30" t="s">
        <v>292</v>
      </c>
      <c r="D288" s="30" t="s">
        <v>21</v>
      </c>
      <c r="E288" s="30" t="s">
        <v>11</v>
      </c>
      <c r="F288" s="30" t="s">
        <v>12</v>
      </c>
      <c r="G288" s="31">
        <v>0</v>
      </c>
      <c r="H288" s="13" t="e">
        <f t="shared" ref="G288:I289" si="40">H289</f>
        <v>#REF!</v>
      </c>
      <c r="I288" s="13" t="e">
        <f t="shared" si="40"/>
        <v>#REF!</v>
      </c>
    </row>
    <row r="289" spans="1:11" ht="15.75" hidden="1" x14ac:dyDescent="0.25">
      <c r="A289" s="53" t="s">
        <v>104</v>
      </c>
      <c r="B289" s="41"/>
      <c r="C289" s="30" t="s">
        <v>292</v>
      </c>
      <c r="D289" s="30" t="s">
        <v>21</v>
      </c>
      <c r="E289" s="30" t="s">
        <v>105</v>
      </c>
      <c r="F289" s="30" t="s">
        <v>12</v>
      </c>
      <c r="G289" s="31">
        <f t="shared" si="40"/>
        <v>13528.6</v>
      </c>
      <c r="H289" s="14" t="e">
        <f t="shared" si="40"/>
        <v>#REF!</v>
      </c>
      <c r="I289" s="14" t="e">
        <f t="shared" si="40"/>
        <v>#REF!</v>
      </c>
    </row>
    <row r="290" spans="1:11" ht="63" hidden="1" x14ac:dyDescent="0.25">
      <c r="A290" s="53" t="s">
        <v>309</v>
      </c>
      <c r="B290" s="41"/>
      <c r="C290" s="30" t="s">
        <v>292</v>
      </c>
      <c r="D290" s="30" t="s">
        <v>21</v>
      </c>
      <c r="E290" s="30" t="s">
        <v>310</v>
      </c>
      <c r="F290" s="30" t="s">
        <v>12</v>
      </c>
      <c r="G290" s="31">
        <f>G292</f>
        <v>13528.6</v>
      </c>
      <c r="H290" s="14" t="e">
        <f>H292</f>
        <v>#REF!</v>
      </c>
      <c r="I290" s="14" t="e">
        <f>I292</f>
        <v>#REF!</v>
      </c>
    </row>
    <row r="291" spans="1:11" ht="28.5" hidden="1" customHeight="1" x14ac:dyDescent="0.25">
      <c r="A291" s="53" t="s">
        <v>311</v>
      </c>
      <c r="B291" s="41"/>
      <c r="C291" s="30" t="s">
        <v>292</v>
      </c>
      <c r="D291" s="30" t="s">
        <v>21</v>
      </c>
      <c r="E291" s="30" t="s">
        <v>312</v>
      </c>
      <c r="F291" s="30" t="s">
        <v>12</v>
      </c>
      <c r="G291" s="31">
        <f>G292</f>
        <v>13528.6</v>
      </c>
      <c r="H291" s="14" t="e">
        <f>H292</f>
        <v>#REF!</v>
      </c>
      <c r="I291" s="14" t="e">
        <f>I292</f>
        <v>#REF!</v>
      </c>
    </row>
    <row r="292" spans="1:11" ht="15.75" hidden="1" x14ac:dyDescent="0.25">
      <c r="A292" s="53" t="s">
        <v>40</v>
      </c>
      <c r="B292" s="41"/>
      <c r="C292" s="30" t="s">
        <v>292</v>
      </c>
      <c r="D292" s="30" t="s">
        <v>21</v>
      </c>
      <c r="E292" s="30" t="s">
        <v>312</v>
      </c>
      <c r="F292" s="30" t="s">
        <v>41</v>
      </c>
      <c r="G292" s="31">
        <f>[1]ведомств.2013!G2191</f>
        <v>13528.6</v>
      </c>
      <c r="H292" s="14" t="e">
        <f>#REF!+#REF!+#REF!+#REF!+#REF!+#REF!+#REF!+#REF!+#REF!</f>
        <v>#REF!</v>
      </c>
      <c r="I292" s="14" t="e">
        <f>#REF!+#REF!+#REF!+#REF!+#REF!+#REF!+#REF!+#REF!+#REF!</f>
        <v>#REF!</v>
      </c>
    </row>
    <row r="293" spans="1:11" ht="15.75" x14ac:dyDescent="0.25">
      <c r="A293" s="68" t="s">
        <v>313</v>
      </c>
      <c r="B293" s="52"/>
      <c r="C293" s="42"/>
      <c r="D293" s="42"/>
      <c r="E293" s="42"/>
      <c r="F293" s="42"/>
      <c r="G293" s="29">
        <f>G17+G104+G110+G135+G164+G170+G212+G261+G272+G278+G168</f>
        <v>4245.0999999999995</v>
      </c>
      <c r="J293" s="1">
        <v>977007.4</v>
      </c>
      <c r="K293" s="12">
        <f>G293-J293</f>
        <v>-972762.3</v>
      </c>
    </row>
    <row r="295" spans="1:11" x14ac:dyDescent="0.2">
      <c r="G295" s="22"/>
    </row>
  </sheetData>
  <pageMargins left="0.6692913385826772" right="0.19685039370078741" top="0.27559055118110237" bottom="0.27559055118110237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раздел,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nizovka</cp:lastModifiedBy>
  <cp:lastPrinted>2021-05-19T08:40:01Z</cp:lastPrinted>
  <dcterms:created xsi:type="dcterms:W3CDTF">2015-03-18T13:30:44Z</dcterms:created>
  <dcterms:modified xsi:type="dcterms:W3CDTF">2021-05-19T08:40:09Z</dcterms:modified>
</cp:coreProperties>
</file>