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zovka\AppData\Local\Temp\Rar$DIa6192.41657\"/>
    </mc:Choice>
  </mc:AlternateContent>
  <bookViews>
    <workbookView xWindow="0" yWindow="0" windowWidth="20490" windowHeight="7155"/>
  </bookViews>
  <sheets>
    <sheet name="дох. за 2020" sheetId="1" r:id="rId1"/>
  </sheets>
  <externalReferences>
    <externalReference r:id="rId2"/>
  </externalReferences>
  <definedNames>
    <definedName name="Excel_BuiltIn_Print_Area" localSheetId="0">#REF!</definedName>
    <definedName name="Excel_BuiltIn_Print_Area">#REF!</definedName>
    <definedName name="Excel_BuiltIn_Print_Titles" localSheetId="0">#REF!</definedName>
    <definedName name="Excel_BuiltIn_Print_Titles">#REF!</definedName>
    <definedName name="FinishMounth">'[1]Параметры отчета'!$C$11</definedName>
    <definedName name="FinishYear" localSheetId="0">#REF!</definedName>
    <definedName name="FinishYear">#REF!</definedName>
    <definedName name="StartMounth">'[1]Параметры отчета'!$C$10</definedName>
    <definedName name="StartYear" localSheetId="0">#REF!</definedName>
    <definedName name="StartYear">#REF!</definedName>
    <definedName name="апрель" localSheetId="0">#REF!</definedName>
    <definedName name="апрель">#REF!</definedName>
    <definedName name="декабрь" localSheetId="0">#REF!</definedName>
    <definedName name="декабрь">#REF!</definedName>
    <definedName name="_xlnm.Print_Titles" localSheetId="0">'дох. за 2020'!$10:$11</definedName>
    <definedName name="июль" localSheetId="0">#REF!</definedName>
    <definedName name="июль">#REF!</definedName>
    <definedName name="июнь" localSheetId="0">#REF!</definedName>
    <definedName name="июнь">#REF!</definedName>
    <definedName name="майчик" localSheetId="0">#REF!</definedName>
    <definedName name="майчик">#REF!</definedName>
    <definedName name="март" localSheetId="0">#REF!</definedName>
    <definedName name="март">#REF!</definedName>
    <definedName name="начдата" localSheetId="0">#REF!</definedName>
    <definedName name="начдата">#REF!</definedName>
    <definedName name="ноябрь" localSheetId="0">#REF!</definedName>
    <definedName name="ноябрь">#REF!</definedName>
    <definedName name="_xlnm.Print_Area" localSheetId="0">'дох. за 2020'!$A$8:$F$44</definedName>
    <definedName name="октябрик" localSheetId="0">#REF!</definedName>
    <definedName name="октябрик">#REF!</definedName>
    <definedName name="октябрь" localSheetId="0">#REF!</definedName>
    <definedName name="октябрь">#REF!</definedName>
    <definedName name="сентябрь" localSheetId="0">#REF!</definedName>
    <definedName name="сентябрь">#REF!</definedName>
    <definedName name="формат" localSheetId="0">#REF!</definedName>
    <definedName name="формат">#REF!</definedName>
  </definedNames>
  <calcPr calcId="152511"/>
</workbook>
</file>

<file path=xl/calcChain.xml><?xml version="1.0" encoding="utf-8"?>
<calcChain xmlns="http://schemas.openxmlformats.org/spreadsheetml/2006/main">
  <c r="F24" i="1" l="1"/>
  <c r="F22" i="1" l="1"/>
  <c r="F20" i="1" l="1"/>
  <c r="E22" i="1"/>
  <c r="E20" i="1" s="1"/>
  <c r="D22" i="1"/>
  <c r="D20" i="1" s="1"/>
  <c r="C22" i="1"/>
  <c r="C20" i="1" s="1"/>
  <c r="F14" i="1"/>
  <c r="F16" i="1"/>
  <c r="F27" i="1"/>
  <c r="F39" i="1"/>
  <c r="E39" i="1"/>
  <c r="D39" i="1"/>
  <c r="C39" i="1"/>
  <c r="F35" i="1"/>
  <c r="E35" i="1"/>
  <c r="D35" i="1"/>
  <c r="C35" i="1"/>
  <c r="E33" i="1"/>
  <c r="D33" i="1"/>
  <c r="C33" i="1"/>
  <c r="C31" i="1"/>
  <c r="E27" i="1"/>
  <c r="D27" i="1"/>
  <c r="C27" i="1"/>
  <c r="E16" i="1"/>
  <c r="D16" i="1"/>
  <c r="C16" i="1"/>
  <c r="E14" i="1"/>
  <c r="D14" i="1"/>
  <c r="C14" i="1"/>
  <c r="F13" i="1" l="1"/>
  <c r="D13" i="1"/>
  <c r="C13" i="1"/>
  <c r="E13" i="1"/>
  <c r="C30" i="1"/>
  <c r="C29" i="1" s="1"/>
  <c r="E30" i="1"/>
  <c r="E29" i="1" s="1"/>
  <c r="D30" i="1"/>
  <c r="D29" i="1" s="1"/>
  <c r="F33" i="1"/>
  <c r="F30" i="1" l="1"/>
  <c r="F29" i="1" s="1"/>
  <c r="F44" i="1" s="1"/>
  <c r="D44" i="1"/>
  <c r="E44" i="1"/>
  <c r="C44" i="1"/>
</calcChain>
</file>

<file path=xl/sharedStrings.xml><?xml version="1.0" encoding="utf-8"?>
<sst xmlns="http://schemas.openxmlformats.org/spreadsheetml/2006/main" count="81" uniqueCount="81">
  <si>
    <t>Наименование доходов</t>
  </si>
  <si>
    <t>Код  классификации доходов бюджетов Российской Федерации</t>
  </si>
  <si>
    <t>План на 31.12.2014г., тыс.руб.</t>
  </si>
  <si>
    <t>скрыть</t>
  </si>
  <si>
    <t>утвержд.</t>
  </si>
  <si>
    <t>уточнен.</t>
  </si>
  <si>
    <t>ЛБО</t>
  </si>
  <si>
    <t>2</t>
  </si>
  <si>
    <t>НАЛОГОВЫЕ И НЕНАЛОГОВЫЕ ДОХОДЫ</t>
  </si>
  <si>
    <t>00010000000000000000</t>
  </si>
  <si>
    <t>Налоги на прибыль, доходы</t>
  </si>
  <si>
    <t>00010100000000000000</t>
  </si>
  <si>
    <t>Налог на доходы физических лиц</t>
  </si>
  <si>
    <t>00010102000010000110</t>
  </si>
  <si>
    <t>Налоги на имущество</t>
  </si>
  <si>
    <t>00010600000000000000</t>
  </si>
  <si>
    <t>Налог на имущество организаций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</si>
  <si>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</si>
  <si>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</si>
  <si>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</si>
  <si>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Доходы от продажи материальных и нематериальных активов</t>
  </si>
  <si>
    <t>00011400000000000000</t>
  </si>
  <si>
    <t>Прочие неналоговые доходы</t>
  </si>
  <si>
    <t>БЕЗВОЗМЕЗДНЫЕ ПОСТУПЛЕНИЯ</t>
  </si>
  <si>
    <t>00020000000000000000</t>
  </si>
  <si>
    <t>Безвозмездные поступления от других бюджетов бюджетной системы Российской Федерации</t>
  </si>
  <si>
    <t>00020200000000000000</t>
  </si>
  <si>
    <t>Дотации бюджетам субъектов Российской Федерации и муниципальных образований</t>
  </si>
  <si>
    <t>Дотации бюджетам муниципальных образований из областного фонда финансовой поддержки муниципальных районов (городских округов)</t>
  </si>
  <si>
    <t>00020201001050000151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</si>
  <si>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</si>
  <si>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</si>
  <si>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00020203078050000151</t>
  </si>
  <si>
    <t>Субвенциии бюджетам муниципальных образований на модернизацию региональных систем общего образования</t>
  </si>
  <si>
    <t>Иные межбюджетные трансферты</t>
  </si>
  <si>
    <t>ВСЕГО ДОХОДОВ</t>
  </si>
  <si>
    <t>+</t>
  </si>
  <si>
    <t>Приложение № 2</t>
  </si>
  <si>
    <t>00010601030100000110</t>
  </si>
  <si>
    <t>Земельный налог</t>
  </si>
  <si>
    <t>00010606000100000110</t>
  </si>
  <si>
    <t>00011105035100000120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</si>
  <si>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</si>
  <si>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00011700000000000000</t>
  </si>
  <si>
    <t>00011705050100000180</t>
  </si>
  <si>
    <t>Прочие неналоговые поступления бюджетов поселений</t>
  </si>
  <si>
    <t>00020204012100001151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</si>
  <si>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</si>
  <si>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</si>
  <si>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Прочие межбюджетные трансферты, передаваемые бюджетам сельских поселений</t>
  </si>
  <si>
    <t>00011300000000000000</t>
  </si>
  <si>
    <t>00011302065100000130</t>
  </si>
  <si>
    <t>Доходы, поступающие в порядке возмещения расходов, понесенных в связи с эксплуатацией имущества сельских поселений</t>
  </si>
  <si>
    <t>к решению "Об исполнении бюджета</t>
  </si>
  <si>
    <t>Доходы от оказания платных услуг (работ) и компенсации затрат государства</t>
  </si>
  <si>
    <t>ПРОЕКТ</t>
  </si>
  <si>
    <t>Прочие субсидии бюджетамсельских поселений</t>
  </si>
  <si>
    <t>Исполнено,                    сумма, тыс.руб.</t>
  </si>
  <si>
    <t>00010804020010000110</t>
  </si>
  <si>
    <t>00011402053100000410</t>
  </si>
  <si>
    <t>Доходы от реализации иного имущества, находящегося в собственности сельских поселений</t>
  </si>
  <si>
    <t>Доходы от продажи земельных участков, находящегося в собственности сельских поселений</t>
  </si>
  <si>
    <t>00011406025100000430</t>
  </si>
  <si>
    <t>00020215000000000150</t>
  </si>
  <si>
    <t>00020220000000000150</t>
  </si>
  <si>
    <t>00020229999100000150</t>
  </si>
  <si>
    <t>00020230000000000150</t>
  </si>
  <si>
    <t>00020230024100000150</t>
  </si>
  <si>
    <t>00020235118100000150</t>
  </si>
  <si>
    <t>00020240000000000150</t>
  </si>
  <si>
    <t>00020240014100000150</t>
  </si>
  <si>
    <t>00020249999100000150</t>
  </si>
  <si>
    <t>00020705030100000150</t>
  </si>
  <si>
    <t>Прочие безвозмездные поступления в бюджеты сельских поселений</t>
  </si>
  <si>
    <t xml:space="preserve">от _______ 2021 года   № </t>
  </si>
  <si>
    <t xml:space="preserve">                   Доходы бюджета муниципального образования «Низовское» по кодам видов доходов, подвидов доходов, классификации операций сектора государственного управления, относящихся к доходам бюджета, за 2020 год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</si>
  <si>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</si>
  <si>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</si>
  <si>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сельского поселения "Низовское" </t>
  </si>
  <si>
    <t xml:space="preserve">Вельского муниципального района </t>
  </si>
  <si>
    <t>Архангельской области за 2020 год"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</si>
</sst>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_-* #,##0.00&quot; р.&quot;_-;\-* #,##0.00&quot; р.&quot;_-;_-* \-??&quot; р.&quot;_-;_-@_-"/>
  </numFmts>
  <fonts count="8" x14ac:knownFonts="1">
    <font>
      <sz val="8"/>
      <name val="Arial Cyr"/>
      <family val="2"/>
      <charset val="204"/>
    </font>
    <font>
      <sz val="8"/>
      <name val="Arial Cyr"/>
      <family val="2"/>
      <charset val="204"/>
    </font>
    <font>
      <sz val="9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6" fontId="1" fillId="0" borderId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/>
    <xf numFmtId="2" fontId="2" fillId="2" borderId="0" xfId="0" applyNumberFormat="1" applyFont="1" applyFill="1"/>
    <xf numFmtId="0" fontId="2" fillId="2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 wrapText="1"/>
    </xf>
    <xf numFmtId="165" fontId="4" fillId="0" borderId="2" xfId="1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/>
    </xf>
    <xf numFmtId="165" fontId="3" fillId="0" borderId="2" xfId="1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49" fontId="4" fillId="0" borderId="7" xfId="0" applyNumberFormat="1" applyFont="1" applyFill="1" applyBorder="1" applyAlignment="1">
      <alignment horizontal="center" vertical="center"/>
    </xf>
    <xf numFmtId="165" fontId="4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vertical="center"/>
    </xf>
    <xf numFmtId="0" fontId="3" fillId="3" borderId="0" xfId="0" applyFont="1" applyFill="1"/>
    <xf numFmtId="0" fontId="3" fillId="2" borderId="0" xfId="0" applyFont="1" applyFill="1"/>
    <xf numFmtId="49" fontId="2" fillId="3" borderId="8" xfId="0" applyNumberFormat="1" applyFont="1" applyFill="1" applyBorder="1" applyAlignment="1">
      <alignment horizontal="left" vertical="center" wrapText="1"/>
    </xf>
    <xf numFmtId="49" fontId="3" fillId="3" borderId="8" xfId="0" applyNumberFormat="1" applyFont="1" applyFill="1" applyBorder="1" applyAlignment="1">
      <alignment horizontal="left" vertical="center" wrapText="1"/>
    </xf>
    <xf numFmtId="0" fontId="6" fillId="2" borderId="0" xfId="0" applyFont="1" applyFill="1"/>
    <xf numFmtId="0" fontId="6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vertical="center"/>
    </xf>
    <xf numFmtId="0" fontId="0" fillId="0" borderId="0" xfId="0" applyNumberFormat="1"/>
    <xf numFmtId="49" fontId="5" fillId="0" borderId="0" xfId="0" applyNumberFormat="1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IM\BudgetAx\&#1055;&#1086;&#1083;&#1100;&#1079;&#1086;&#1074;&#1072;&#1090;&#1077;&#1083;&#1080;\&#1050;&#1086;&#1090;&#1083;&#1072;&#1089;%20&#1075;&#1086;&#1088;\&#1052;&#1077;&#1089;&#1103;&#1095;&#1085;&#1099;&#1081;%20&#1086;&#1090;&#1095;&#1077;&#1090;(&#1050;&#1072;&#1079;&#1085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 отчета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87"/>
  <sheetViews>
    <sheetView tabSelected="1" topLeftCell="A39" workbookViewId="0">
      <selection activeCell="A8" sqref="A8:F8"/>
    </sheetView>
  </sheetViews>
  <sheetFormatPr defaultRowHeight="12" x14ac:dyDescent="0.2"/>
  <cols>
    <col min="1" max="1" width="77" style="4" customWidth="1"/>
    <col min="2" max="2" width="32.1640625" style="5" customWidth="1"/>
    <col min="3" max="3" width="14" style="5" hidden="1" customWidth="1"/>
    <col min="4" max="4" width="14.1640625" style="7" hidden="1" customWidth="1"/>
    <col min="5" max="5" width="12" style="7" hidden="1" customWidth="1"/>
    <col min="6" max="6" width="22" style="7" customWidth="1"/>
  </cols>
  <sheetData>
    <row r="1" spans="1:6" x14ac:dyDescent="0.2">
      <c r="F1" s="38" t="s">
        <v>55</v>
      </c>
    </row>
    <row r="2" spans="1:6" ht="15" x14ac:dyDescent="0.25">
      <c r="B2" s="34" t="s">
        <v>37</v>
      </c>
      <c r="C2" s="35"/>
      <c r="D2" s="35"/>
      <c r="E2" s="35"/>
      <c r="F2" s="35"/>
    </row>
    <row r="3" spans="1:6" ht="15" x14ac:dyDescent="0.25">
      <c r="B3" s="35" t="s">
        <v>53</v>
      </c>
      <c r="C3" s="35"/>
      <c r="D3" s="35"/>
      <c r="E3" s="35"/>
      <c r="F3" s="35"/>
    </row>
    <row r="4" spans="1:6" ht="15" x14ac:dyDescent="0.25">
      <c r="B4" s="35" t="s">
        <v>78</v>
      </c>
      <c r="C4" s="35"/>
      <c r="D4" s="35"/>
      <c r="E4" s="35"/>
      <c r="F4" s="35"/>
    </row>
    <row r="5" spans="1:6" ht="15" x14ac:dyDescent="0.25">
      <c r="B5" s="35" t="s">
        <v>79</v>
      </c>
      <c r="C5" s="35"/>
      <c r="D5" s="35"/>
      <c r="E5" s="35"/>
      <c r="F5" s="35"/>
    </row>
    <row r="6" spans="1:6" ht="15" x14ac:dyDescent="0.25">
      <c r="A6" s="49"/>
      <c r="B6" s="35" t="s">
        <v>80</v>
      </c>
      <c r="C6" s="35"/>
      <c r="D6" s="35"/>
      <c r="E6" s="35"/>
      <c r="F6" s="35"/>
    </row>
    <row r="7" spans="1:6" ht="15" x14ac:dyDescent="0.25">
      <c r="B7" s="35" t="s">
        <v>74</v>
      </c>
      <c r="C7" s="35"/>
      <c r="D7" s="35"/>
      <c r="E7" s="35"/>
      <c r="F7" s="35"/>
    </row>
    <row r="8" spans="1:6" ht="54.75" customHeight="1" x14ac:dyDescent="0.2">
      <c r="A8" s="42" t="s">
        <v>75</v>
      </c>
      <c r="B8" s="42"/>
      <c r="C8" s="42"/>
      <c r="D8" s="42"/>
      <c r="E8" s="42"/>
      <c r="F8" s="42"/>
    </row>
    <row r="9" spans="1:6" ht="12.75" customHeight="1" x14ac:dyDescent="0.2">
      <c r="A9" s="1"/>
      <c r="B9" s="2"/>
      <c r="C9" s="2"/>
      <c r="D9" s="3"/>
      <c r="E9" s="3"/>
      <c r="F9" s="3"/>
    </row>
    <row r="10" spans="1:6" ht="29.25" customHeight="1" x14ac:dyDescent="0.2">
      <c r="A10" s="43" t="s">
        <v>0</v>
      </c>
      <c r="B10" s="45" t="s">
        <v>1</v>
      </c>
      <c r="C10" s="47" t="s">
        <v>2</v>
      </c>
      <c r="D10" s="47"/>
      <c r="E10" s="39" t="s">
        <v>3</v>
      </c>
      <c r="F10" s="48" t="s">
        <v>57</v>
      </c>
    </row>
    <row r="11" spans="1:6" ht="12" customHeight="1" x14ac:dyDescent="0.2">
      <c r="A11" s="44"/>
      <c r="B11" s="46"/>
      <c r="C11" s="40" t="s">
        <v>4</v>
      </c>
      <c r="D11" s="40" t="s">
        <v>5</v>
      </c>
      <c r="E11" s="40" t="s">
        <v>6</v>
      </c>
      <c r="F11" s="48"/>
    </row>
    <row r="12" spans="1:6" ht="14.25" customHeight="1" x14ac:dyDescent="0.25">
      <c r="A12" s="8">
        <v>1</v>
      </c>
      <c r="B12" s="9" t="s">
        <v>7</v>
      </c>
      <c r="C12" s="10">
        <v>3</v>
      </c>
      <c r="D12" s="11">
        <v>4</v>
      </c>
      <c r="E12" s="11"/>
      <c r="F12" s="11">
        <v>5</v>
      </c>
    </row>
    <row r="13" spans="1:6" ht="14.25" x14ac:dyDescent="0.2">
      <c r="A13" s="12" t="s">
        <v>8</v>
      </c>
      <c r="B13" s="13" t="s">
        <v>9</v>
      </c>
      <c r="C13" s="14" t="e">
        <f>C14+#REF!+C16+C19+#REF!+C20+#REF!+#REF!+C23+C27+#REF!</f>
        <v>#REF!</v>
      </c>
      <c r="D13" s="14" t="e">
        <f>D14+#REF!+D16+D19+#REF!+D20+#REF!+#REF!+D23+D27+#REF!</f>
        <v>#REF!</v>
      </c>
      <c r="E13" s="14" t="e">
        <f>E14+#REF!+E16+E19+#REF!+E20+#REF!+#REF!+E23+E27+#REF!</f>
        <v>#REF!</v>
      </c>
      <c r="F13" s="14">
        <f>F14+F16+F19+F20+F27+F22+F24</f>
        <v>514.5</v>
      </c>
    </row>
    <row r="14" spans="1:6" ht="13.5" customHeight="1" x14ac:dyDescent="0.2">
      <c r="A14" s="12" t="s">
        <v>10</v>
      </c>
      <c r="B14" s="13" t="s">
        <v>11</v>
      </c>
      <c r="C14" s="15">
        <f>C15</f>
        <v>181075</v>
      </c>
      <c r="D14" s="15">
        <f>D15</f>
        <v>181075</v>
      </c>
      <c r="E14" s="15">
        <f>E15</f>
        <v>0</v>
      </c>
      <c r="F14" s="15">
        <f>F15</f>
        <v>84.1</v>
      </c>
    </row>
    <row r="15" spans="1:6" ht="13.5" customHeight="1" x14ac:dyDescent="0.2">
      <c r="A15" s="16" t="s">
        <v>12</v>
      </c>
      <c r="B15" s="17" t="s">
        <v>13</v>
      </c>
      <c r="C15" s="18">
        <v>181075</v>
      </c>
      <c r="D15" s="18">
        <v>181075</v>
      </c>
      <c r="E15" s="18"/>
      <c r="F15" s="18">
        <v>84.1</v>
      </c>
    </row>
    <row r="16" spans="1:6" ht="15" customHeight="1" x14ac:dyDescent="0.2">
      <c r="A16" s="12" t="s">
        <v>14</v>
      </c>
      <c r="B16" s="13" t="s">
        <v>15</v>
      </c>
      <c r="C16" s="15">
        <f>C17</f>
        <v>0</v>
      </c>
      <c r="D16" s="15">
        <f>D17</f>
        <v>0</v>
      </c>
      <c r="E16" s="15">
        <f>E17</f>
        <v>21225</v>
      </c>
      <c r="F16" s="15">
        <f>F17+F18</f>
        <v>425.5</v>
      </c>
    </row>
    <row r="17" spans="1:10" ht="15.75" customHeight="1" x14ac:dyDescent="0.2">
      <c r="A17" s="16" t="s">
        <v>16</v>
      </c>
      <c r="B17" s="17" t="s">
        <v>38</v>
      </c>
      <c r="C17" s="18">
        <v>0</v>
      </c>
      <c r="D17" s="18">
        <v>0</v>
      </c>
      <c r="E17" s="18">
        <v>21225</v>
      </c>
      <c r="F17" s="18">
        <v>41.1</v>
      </c>
    </row>
    <row r="18" spans="1:10" ht="15.75" customHeight="1" x14ac:dyDescent="0.2">
      <c r="A18" s="16" t="s">
        <v>39</v>
      </c>
      <c r="B18" s="17" t="s">
        <v>40</v>
      </c>
      <c r="C18" s="18">
        <v>0</v>
      </c>
      <c r="D18" s="18">
        <v>0</v>
      </c>
      <c r="E18" s="18">
        <v>21225</v>
      </c>
      <c r="F18" s="18">
        <v>384.4</v>
      </c>
    </row>
    <row r="19" spans="1:10" ht="18" customHeight="1" x14ac:dyDescent="0.2">
      <c r="A19" s="12" t="s">
        <v>17</v>
      </c>
      <c r="B19" s="13" t="s">
        <v>58</v>
      </c>
      <c r="C19" s="15">
        <v>4988</v>
      </c>
      <c r="D19" s="15">
        <v>4988</v>
      </c>
      <c r="E19" s="15"/>
      <c r="F19" s="15">
        <v>4.9000000000000004</v>
      </c>
    </row>
    <row r="20" spans="1:10" ht="39" hidden="1" customHeight="1" x14ac:dyDescent="0.2">
      <c r="A20" s="12" t="s">
        <v>18</v>
      </c>
      <c r="B20" s="13" t="s">
        <v>19</v>
      </c>
      <c r="C20" s="15" t="e">
        <f>C22+#REF!+#REF!+C21</f>
        <v>#REF!</v>
      </c>
      <c r="D20" s="15" t="e">
        <f>D22+#REF!+#REF!+D21</f>
        <v>#REF!</v>
      </c>
      <c r="E20" s="15" t="e">
        <f>E22+#REF!+#REF!</f>
        <v>#REF!</v>
      </c>
      <c r="F20" s="15">
        <f>F21</f>
        <v>0</v>
      </c>
    </row>
    <row r="21" spans="1:10" ht="70.5" hidden="1" customHeight="1" x14ac:dyDescent="0.2">
      <c r="A21" s="16" t="s">
        <v>42</v>
      </c>
      <c r="B21" s="17" t="s">
        <v>41</v>
      </c>
      <c r="C21" s="20">
        <v>11331</v>
      </c>
      <c r="D21" s="20">
        <v>11331</v>
      </c>
      <c r="E21" s="20"/>
      <c r="F21" s="20">
        <v>0</v>
      </c>
    </row>
    <row r="22" spans="1:10" ht="39" hidden="1" customHeight="1" x14ac:dyDescent="0.2">
      <c r="A22" s="12" t="s">
        <v>54</v>
      </c>
      <c r="B22" s="13" t="s">
        <v>50</v>
      </c>
      <c r="C22" s="15" t="e">
        <f>C23+C25+#REF!+#REF!</f>
        <v>#REF!</v>
      </c>
      <c r="D22" s="15" t="e">
        <f>D23+D25+#REF!+#REF!</f>
        <v>#REF!</v>
      </c>
      <c r="E22" s="15" t="e">
        <f>E23+E25+#REF!</f>
        <v>#REF!</v>
      </c>
      <c r="F22" s="15">
        <f>F23</f>
        <v>0</v>
      </c>
    </row>
    <row r="23" spans="1:10" ht="61.5" hidden="1" customHeight="1" x14ac:dyDescent="0.2">
      <c r="A23" s="37" t="s">
        <v>52</v>
      </c>
      <c r="B23" s="17" t="s">
        <v>51</v>
      </c>
      <c r="C23" s="18">
        <v>1406</v>
      </c>
      <c r="D23" s="18">
        <v>1406</v>
      </c>
      <c r="E23" s="18"/>
      <c r="F23" s="18">
        <v>0</v>
      </c>
      <c r="J23" s="41"/>
    </row>
    <row r="24" spans="1:10" ht="21" hidden="1" customHeight="1" x14ac:dyDescent="0.2">
      <c r="A24" s="12" t="s">
        <v>20</v>
      </c>
      <c r="B24" s="13" t="s">
        <v>21</v>
      </c>
      <c r="C24" s="18"/>
      <c r="D24" s="18"/>
      <c r="E24" s="18"/>
      <c r="F24" s="19">
        <f>F25+F26</f>
        <v>0</v>
      </c>
    </row>
    <row r="25" spans="1:10" ht="32.25" hidden="1" customHeight="1" x14ac:dyDescent="0.2">
      <c r="A25" s="36" t="s">
        <v>60</v>
      </c>
      <c r="B25" s="17" t="s">
        <v>59</v>
      </c>
      <c r="C25" s="18">
        <v>3381</v>
      </c>
      <c r="D25" s="18">
        <v>3381</v>
      </c>
      <c r="E25" s="18"/>
      <c r="F25" s="18">
        <v>0</v>
      </c>
    </row>
    <row r="26" spans="1:10" ht="56.25" hidden="1" customHeight="1" x14ac:dyDescent="0.2">
      <c r="A26" s="36" t="s">
        <v>61</v>
      </c>
      <c r="B26" s="17" t="s">
        <v>62</v>
      </c>
      <c r="C26" s="18">
        <v>3381</v>
      </c>
      <c r="D26" s="18">
        <v>3381</v>
      </c>
      <c r="E26" s="18"/>
      <c r="F26" s="18">
        <v>0</v>
      </c>
    </row>
    <row r="27" spans="1:10" ht="16.5" hidden="1" customHeight="1" x14ac:dyDescent="0.2">
      <c r="A27" s="12" t="s">
        <v>22</v>
      </c>
      <c r="B27" s="13" t="s">
        <v>43</v>
      </c>
      <c r="C27" s="19" t="e">
        <f>#REF!</f>
        <v>#REF!</v>
      </c>
      <c r="D27" s="19" t="e">
        <f>#REF!</f>
        <v>#REF!</v>
      </c>
      <c r="E27" s="19" t="e">
        <f>#REF!</f>
        <v>#REF!</v>
      </c>
      <c r="F27" s="19">
        <f>F28</f>
        <v>0</v>
      </c>
    </row>
    <row r="28" spans="1:10" ht="14.25" hidden="1" customHeight="1" x14ac:dyDescent="0.2">
      <c r="A28" s="16" t="s">
        <v>45</v>
      </c>
      <c r="B28" s="17" t="s">
        <v>44</v>
      </c>
      <c r="C28" s="18">
        <v>0</v>
      </c>
      <c r="D28" s="18">
        <v>0</v>
      </c>
      <c r="E28" s="18"/>
      <c r="F28" s="18"/>
    </row>
    <row r="29" spans="1:10" ht="20.25" customHeight="1" x14ac:dyDescent="0.2">
      <c r="A29" s="12" t="s">
        <v>23</v>
      </c>
      <c r="B29" s="13" t="s">
        <v>24</v>
      </c>
      <c r="C29" s="15" t="e">
        <f>C30+#REF!</f>
        <v>#REF!</v>
      </c>
      <c r="D29" s="15" t="e">
        <f>D30+#REF!+#REF!</f>
        <v>#REF!</v>
      </c>
      <c r="E29" s="15" t="e">
        <f>E30+#REF!</f>
        <v>#REF!</v>
      </c>
      <c r="F29" s="15">
        <f>F30+F43</f>
        <v>3718.5</v>
      </c>
    </row>
    <row r="30" spans="1:10" ht="30" x14ac:dyDescent="0.2">
      <c r="A30" s="21" t="s">
        <v>25</v>
      </c>
      <c r="B30" s="22" t="s">
        <v>26</v>
      </c>
      <c r="C30" s="23">
        <f>C31+C33+C35+C39</f>
        <v>187867.1</v>
      </c>
      <c r="D30" s="23">
        <f>D31+D33+D35+D39</f>
        <v>190784.4</v>
      </c>
      <c r="E30" s="23">
        <f>E31+E33+E35+E39</f>
        <v>0</v>
      </c>
      <c r="F30" s="23">
        <f>F31+F33+F35+F39</f>
        <v>3718.5</v>
      </c>
    </row>
    <row r="31" spans="1:10" ht="30" customHeight="1" x14ac:dyDescent="0.2">
      <c r="A31" s="12" t="s">
        <v>27</v>
      </c>
      <c r="B31" s="13" t="s">
        <v>63</v>
      </c>
      <c r="C31" s="15">
        <f>48259.8-14038.2</f>
        <v>34221.600000000006</v>
      </c>
      <c r="D31" s="15">
        <v>36933.1</v>
      </c>
      <c r="E31" s="15"/>
      <c r="F31" s="15">
        <v>280.8</v>
      </c>
    </row>
    <row r="32" spans="1:10" ht="53.25" hidden="1" customHeight="1" x14ac:dyDescent="0.2">
      <c r="A32" s="24" t="s">
        <v>28</v>
      </c>
      <c r="B32" s="25" t="s">
        <v>29</v>
      </c>
      <c r="C32" s="20"/>
      <c r="D32" s="20"/>
      <c r="E32" s="20"/>
      <c r="F32" s="20"/>
    </row>
    <row r="33" spans="1:6" ht="42" customHeight="1" x14ac:dyDescent="0.2">
      <c r="A33" s="26" t="s">
        <v>30</v>
      </c>
      <c r="B33" s="27" t="s">
        <v>64</v>
      </c>
      <c r="C33" s="15">
        <f>SUM(C34:C34)</f>
        <v>150152.79999999999</v>
      </c>
      <c r="D33" s="15">
        <f>SUM(D34:D34)</f>
        <v>150152.79999999999</v>
      </c>
      <c r="E33" s="15">
        <f>SUM(E34:E34)</f>
        <v>0</v>
      </c>
      <c r="F33" s="15">
        <f>SUM(F34:F34)</f>
        <v>2537.5</v>
      </c>
    </row>
    <row r="34" spans="1:6" ht="37.5" customHeight="1" x14ac:dyDescent="0.2">
      <c r="A34" s="16" t="s">
        <v>56</v>
      </c>
      <c r="B34" s="17" t="s">
        <v>65</v>
      </c>
      <c r="C34" s="20">
        <v>150152.79999999999</v>
      </c>
      <c r="D34" s="20">
        <v>150152.79999999999</v>
      </c>
      <c r="E34" s="20"/>
      <c r="F34" s="20">
        <v>2537.5</v>
      </c>
    </row>
    <row r="35" spans="1:6" ht="41.25" customHeight="1" x14ac:dyDescent="0.2">
      <c r="A35" s="12" t="s">
        <v>31</v>
      </c>
      <c r="B35" s="13" t="s">
        <v>66</v>
      </c>
      <c r="C35" s="15">
        <f>SUM(C36:C38)</f>
        <v>3362.7</v>
      </c>
      <c r="D35" s="15">
        <f>SUM(D36:D38)</f>
        <v>3362.7</v>
      </c>
      <c r="E35" s="15">
        <f>SUM(E36:E38)</f>
        <v>0</v>
      </c>
      <c r="F35" s="15">
        <f>SUM(F36:F38)</f>
        <v>183.7</v>
      </c>
    </row>
    <row r="36" spans="1:6" ht="54" customHeight="1" x14ac:dyDescent="0.2">
      <c r="A36" s="16" t="s">
        <v>76</v>
      </c>
      <c r="B36" s="17" t="s">
        <v>67</v>
      </c>
      <c r="C36" s="18">
        <v>1400</v>
      </c>
      <c r="D36" s="18">
        <v>1400</v>
      </c>
      <c r="E36" s="18"/>
      <c r="F36" s="18">
        <v>62.5</v>
      </c>
    </row>
    <row r="37" spans="1:6" ht="49.5" customHeight="1" x14ac:dyDescent="0.2">
      <c r="A37" s="16" t="s">
        <v>77</v>
      </c>
      <c r="B37" s="17" t="s">
        <v>68</v>
      </c>
      <c r="C37" s="18">
        <v>1962.7</v>
      </c>
      <c r="D37" s="18">
        <v>1962.7</v>
      </c>
      <c r="E37" s="18"/>
      <c r="F37" s="18">
        <v>121.2</v>
      </c>
    </row>
    <row r="38" spans="1:6" ht="39.75" hidden="1" customHeight="1" x14ac:dyDescent="0.2">
      <c r="A38" s="16" t="s">
        <v>33</v>
      </c>
      <c r="B38" s="17" t="s">
        <v>32</v>
      </c>
      <c r="C38" s="18">
        <v>0</v>
      </c>
      <c r="D38" s="18">
        <v>0</v>
      </c>
      <c r="E38" s="18"/>
      <c r="F38" s="18">
        <v>0</v>
      </c>
    </row>
    <row r="39" spans="1:6" ht="23.25" customHeight="1" x14ac:dyDescent="0.2">
      <c r="A39" s="28" t="s">
        <v>34</v>
      </c>
      <c r="B39" s="29" t="s">
        <v>69</v>
      </c>
      <c r="C39" s="30">
        <f>SUM(C40:C42)</f>
        <v>130</v>
      </c>
      <c r="D39" s="30">
        <f>SUM(D40:D42)</f>
        <v>335.8</v>
      </c>
      <c r="E39" s="30">
        <f>SUM(E42:E42)</f>
        <v>0</v>
      </c>
      <c r="F39" s="30">
        <f>SUM(F40:F42)</f>
        <v>716.5</v>
      </c>
    </row>
    <row r="40" spans="1:6" ht="47.25" hidden="1" customHeight="1" x14ac:dyDescent="0.2">
      <c r="A40" s="16" t="s">
        <v>47</v>
      </c>
      <c r="B40" s="17" t="s">
        <v>46</v>
      </c>
      <c r="C40" s="20">
        <v>0</v>
      </c>
      <c r="D40" s="20">
        <v>203.8</v>
      </c>
      <c r="E40" s="20"/>
      <c r="F40" s="20">
        <v>0</v>
      </c>
    </row>
    <row r="41" spans="1:6" ht="57" customHeight="1" x14ac:dyDescent="0.2">
      <c r="A41" s="16" t="s">
        <v>48</v>
      </c>
      <c r="B41" s="17" t="s">
        <v>70</v>
      </c>
      <c r="C41" s="20">
        <v>130</v>
      </c>
      <c r="D41" s="20">
        <v>130</v>
      </c>
      <c r="E41" s="20"/>
      <c r="F41" s="20">
        <v>706.5</v>
      </c>
    </row>
    <row r="42" spans="1:6" ht="33.75" customHeight="1" x14ac:dyDescent="0.2">
      <c r="A42" s="16" t="s">
        <v>49</v>
      </c>
      <c r="B42" s="17" t="s">
        <v>71</v>
      </c>
      <c r="C42" s="18">
        <v>0</v>
      </c>
      <c r="D42" s="18">
        <v>2</v>
      </c>
      <c r="E42" s="18"/>
      <c r="F42" s="18">
        <v>10</v>
      </c>
    </row>
    <row r="43" spans="1:6" ht="28.5" hidden="1" x14ac:dyDescent="0.2">
      <c r="A43" s="31" t="s">
        <v>73</v>
      </c>
      <c r="B43" s="13" t="s">
        <v>72</v>
      </c>
      <c r="C43" s="18"/>
      <c r="D43" s="18"/>
      <c r="E43" s="18"/>
      <c r="F43" s="19">
        <v>0</v>
      </c>
    </row>
    <row r="44" spans="1:6" ht="22.5" customHeight="1" x14ac:dyDescent="0.2">
      <c r="A44" s="32" t="s">
        <v>35</v>
      </c>
      <c r="B44" s="33"/>
      <c r="C44" s="19" t="e">
        <f>C13+C29+#REF!+#REF!+#REF!</f>
        <v>#REF!</v>
      </c>
      <c r="D44" s="19" t="e">
        <f>D13+D29+#REF!+#REF!+#REF!</f>
        <v>#REF!</v>
      </c>
      <c r="E44" s="19" t="e">
        <f>E13+E29+#REF!+#REF!+#REF!</f>
        <v>#REF!</v>
      </c>
      <c r="F44" s="19">
        <f>F13+F29</f>
        <v>4233</v>
      </c>
    </row>
    <row r="46" spans="1:6" x14ac:dyDescent="0.2">
      <c r="D46" s="6"/>
    </row>
    <row r="3387" spans="3:3" x14ac:dyDescent="0.2">
      <c r="C3387" s="5" t="s">
        <v>36</v>
      </c>
    </row>
  </sheetData>
  <mergeCells count="5">
    <mergeCell ref="A8:F8"/>
    <mergeCell ref="A10:A11"/>
    <mergeCell ref="B10:B11"/>
    <mergeCell ref="C10:D10"/>
    <mergeCell ref="F10:F11"/>
  </mergeCells>
  <pageMargins left="0.43307086614173229" right="0.15748031496062992" top="0.51181102362204722" bottom="0.31496062992125984" header="0.55118110236220474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дох. за 2020</vt:lpstr>
      <vt:lpstr>'дох. за 2020'!Заголовки_для_печати</vt:lpstr>
      <vt:lpstr>'дох. за 2020'!Область_печати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nizovka</cp:lastModifiedBy>
  <cp:lastPrinted>2021-05-19T08:32:50Z</cp:lastPrinted>
  <dcterms:created xsi:type="dcterms:W3CDTF">2015-03-11T05:35:40Z</dcterms:created>
  <dcterms:modified xsi:type="dcterms:W3CDTF">2021-05-19T08:32:55Z</dcterms:modified>
</cp:coreProperties>
</file>