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zov\AppData\Local\Temp\Rar$DIa11296.41284\"/>
    </mc:Choice>
  </mc:AlternateContent>
  <bookViews>
    <workbookView xWindow="0" yWindow="0" windowWidth="23040" windowHeight="8796" activeTab="9"/>
  </bookViews>
  <sheets>
    <sheet name="Прил1" sheetId="1" r:id="rId1"/>
    <sheet name="Прил2" sheetId="2" r:id="rId2"/>
    <sheet name="Прил3" sheetId="3" r:id="rId3"/>
    <sheet name="Прил4" sheetId="4" r:id="rId4"/>
    <sheet name="Прил5" sheetId="5" r:id="rId5"/>
    <sheet name="Прил6" sheetId="6" r:id="rId6"/>
    <sheet name="Прил7" sheetId="7" r:id="rId7"/>
    <sheet name="Прил8" sheetId="8" r:id="rId8"/>
    <sheet name="Прил10" sheetId="9" r:id="rId9"/>
    <sheet name="Прил11" sheetId="10" r:id="rId10"/>
  </sheets>
  <externalReferences>
    <externalReference r:id="rId11"/>
  </externalReferences>
  <definedNames>
    <definedName name="_GoBack" localSheetId="3">Прил4!#REF!</definedName>
    <definedName name="_GoBack" localSheetId="4">Прил5!#REF!</definedName>
    <definedName name="_xlnm._FilterDatabase" localSheetId="3" hidden="1">Прил4!$B$10:$C$38</definedName>
    <definedName name="_xlnm._FilterDatabase" localSheetId="4" hidden="1">Прил5!$C$10:$F$147</definedName>
    <definedName name="_xlnm._FilterDatabase" localSheetId="6" hidden="1">Прил7!$E$6:$E$11</definedName>
    <definedName name="Z_01BC8EC9_D926_4CD5_BB57_626227D6EF06_.wvu.FilterData" localSheetId="6" hidden="1">Прил7!$E$10:$E$11</definedName>
    <definedName name="Z_04993339_5E37_4914_858F_AD9FAF76B3C3_.wvu.FilterData" localSheetId="6" hidden="1">Прил7!$E$10:$E$11</definedName>
    <definedName name="Z_067F6ADF_79F5_4690_B004_EB533833A7C8_.wvu.FilterData" localSheetId="6" hidden="1">Прил7!$F$10:$F$11</definedName>
    <definedName name="Z_26F88C38_A5A9_4DC8_964F_9A691A4C38C1_.wvu.FilterData" localSheetId="6" hidden="1">Прил7!$E$10:$E$11</definedName>
    <definedName name="Z_290A2DA1_DB58_455A_BE2A_E78A01F4E074_.wvu.FilterData" localSheetId="6" hidden="1">Прил7!$E$10:$E$11</definedName>
    <definedName name="Z_2B391156_FB2A_4680_B6DB_A43F8449B473_.wvu.FilterData" localSheetId="6" hidden="1">Прил7!$E$10:$E$11</definedName>
    <definedName name="Z_347AE766_9F12_4D25_8BDF_36BE6517CFDA_.wvu.FilterData" localSheetId="6" hidden="1">Прил7!$F$10:$F$11</definedName>
    <definedName name="Z_363B3729_E230_4697_93BD_9CE75AD564A4_.wvu.FilterData" localSheetId="6" hidden="1">Прил7!$E$10:$E$11</definedName>
    <definedName name="Z_379389A7_0E72_4662_9492_EF7DA9CE8C1F_.wvu.FilterData" localSheetId="6" hidden="1">Прил7!$E$10:$E$11</definedName>
    <definedName name="Z_38A8019D_F7EA_41CA_A313_9C5B9D618B23_.wvu.FilterData" localSheetId="6" hidden="1">Прил7!$E$10:$E$11</definedName>
    <definedName name="Z_38DAD992_3957_4277_ACCB_EC6CC762D5D5_.wvu.FilterData" localSheetId="6" hidden="1">Прил7!$E$10:$E$11</definedName>
    <definedName name="Z_3BE99707_F5A1_4E55_8DDB_C0239ADC4C98_.wvu.FilterData" localSheetId="6" hidden="1">Прил7!$E$10:$E$11</definedName>
    <definedName name="Z_4B7EFD76_0B2D_4CBB_9CE2_C1A87786B8FD_.wvu.FilterData" localSheetId="6" hidden="1">Прил7!$E$10:$E$11</definedName>
    <definedName name="Z_4D7A7110_392A_4484_9B1B_C70D8D752EFA_.wvu.FilterData" localSheetId="6" hidden="1">Прил7!$E$10:$E$11</definedName>
    <definedName name="Z_4FE9A5CB_84A2_4307_9903_109DA66D4E2E_.wvu.Cols" localSheetId="6" hidden="1">Прил7!#REF!</definedName>
    <definedName name="Z_4FE9A5CB_84A2_4307_9903_109DA66D4E2E_.wvu.FilterData" localSheetId="6" hidden="1">Прил7!$E$10:$E$11</definedName>
    <definedName name="Z_50A91611_6C67_45BD_BD4A_6AFA4A029EDD_.wvu.FilterData" localSheetId="6" hidden="1">Прил7!$E$10:$E$11</definedName>
    <definedName name="Z_52B1A979_9C58_4412_ACDB_6966BFCF7D47_.wvu.FilterData" localSheetId="6" hidden="1">Прил7!$E$10:$E$11</definedName>
    <definedName name="Z_5BA3C75F_2BE9_4196_897F_8796335772FA_.wvu.FilterData" localSheetId="6" hidden="1">Прил7!$E$10:$E$11</definedName>
    <definedName name="Z_5DE99D0B_16A2_4C77_A9F2_2F32E6F19120_.wvu.FilterData" localSheetId="6" hidden="1">Прил7!$E$10:$E$11</definedName>
    <definedName name="Z_61532AD7_8475_4B9E_A9C1_2AF5E37FFF44_.wvu.FilterData" localSheetId="6" hidden="1">Прил7!$E$10:$E$11</definedName>
    <definedName name="Z_6B99CF46_DBB1_4A22_B5B6_E531A998AB21_.wvu.FilterData" localSheetId="6" hidden="1">Прил7!$E$10:$E$11</definedName>
    <definedName name="Z_6BD40141_54D5_446D_A6AC_E8E3B6FC23AD_.wvu.FilterData" localSheetId="6" hidden="1">Прил7!$F$10:$F$11</definedName>
    <definedName name="Z_6E5F5D33_2429_4DF7_AFA5_E0605C24C932_.wvu.FilterData" localSheetId="6" hidden="1">Прил7!$E$10:$E$11</definedName>
    <definedName name="Z_745668DA_7EAE_40FC_BDE5_6E5B24099C2E_.wvu.FilterData" localSheetId="6" hidden="1">Прил7!$E$10:$E$11</definedName>
    <definedName name="Z_8180E4C8_989C_4E96_A7DD_AFC831F8741D_.wvu.FilterData" localSheetId="6" hidden="1">Прил7!$E$10:$E$11</definedName>
    <definedName name="Z_894A5CE0_4BC5_4B0E_979C_48039A59415B_.wvu.FilterData" localSheetId="6" hidden="1">Прил7!$E$10:$E$11</definedName>
    <definedName name="Z_933F2D6F_8178_48DF_86B0_8B593FC9FF62_.wvu.FilterData" localSheetId="6" hidden="1">Прил7!$E$10:$E$11</definedName>
    <definedName name="Z_9A50CC09_1AEB_40F5_B9E3_1031AEFBF680_.wvu.FilterData" localSheetId="6" hidden="1">Прил7!$E$10:$E$11</definedName>
    <definedName name="Z_A3C3838E_E3CC_4E27_8B8C_945FD0FA461A_.wvu.FilterData" localSheetId="6" hidden="1">Прил7!$E$10:$E$11</definedName>
    <definedName name="Z_A434FA91_5BCB_4EA8_9111_8CAA80E64CBC_.wvu.FilterData" localSheetId="6" hidden="1">Прил7!$E$10:$E$11</definedName>
    <definedName name="Z_A707A2BE_3045_4302_9C20_6E42AB31EAFF_.wvu.FilterData" localSheetId="6" hidden="1">Прил7!$E$10:$E$11</definedName>
    <definedName name="Z_AF53F382_CD51_47F0_BE2C_806C4CF70ADD_.wvu.PrintTitles" localSheetId="6" hidden="1">Прил7!$11:$11</definedName>
    <definedName name="Z_AFAA24A5_B54F_40C9_9D6F_D4A87D90AFE2_.wvu.Cols" localSheetId="6" hidden="1">Прил7!#REF!</definedName>
    <definedName name="Z_AFAA24A5_B54F_40C9_9D6F_D4A87D90AFE2_.wvu.FilterData" localSheetId="6" hidden="1">Прил7!$E$10:$E$11</definedName>
    <definedName name="Z_AFAA24A5_B54F_40C9_9D6F_D4A87D90AFE2_.wvu.PrintArea" localSheetId="6" hidden="1">Прил7!$A$10:$F$11</definedName>
    <definedName name="Z_AFAA24A5_B54F_40C9_9D6F_D4A87D90AFE2_.wvu.PrintTitles" localSheetId="6" hidden="1">Прил7!$10:$11</definedName>
    <definedName name="Z_B978C0E0_BA0D_4ECF_A684_E7950C96BA4D_.wvu.FilterData" localSheetId="6" hidden="1">Прил7!$E$10:$E$11</definedName>
    <definedName name="Z_C01AF835_6616_41ED_9906_8C6A95B0DB53_.wvu.FilterData" localSheetId="6" hidden="1">Прил7!$E$10:$E$11</definedName>
    <definedName name="Z_C819BBC0_576F_4857_A6DE_C7E4354159E5_.wvu.FilterData" localSheetId="6" hidden="1">Прил7!$E$10:$E$11</definedName>
    <definedName name="Z_C8707976_6AA1_46D3_983C_C10C547FE6D0_.wvu.Rows" localSheetId="6" hidden="1">Прил7!#REF!,Прил7!#REF!,Прил7!#REF!,Прил7!#REF!,Прил7!#REF!,Прил7!#REF!,Прил7!#REF!,Прил7!#REF!,Прил7!#REF!</definedName>
    <definedName name="Z_D0CF71BB_3BFA_4FB1_8743_D7EAB21CE1FE_.wvu.FilterData" localSheetId="6" hidden="1">Прил7!$E$10:$E$11</definedName>
    <definedName name="Z_D1F502E2_5131_411C_9E8E_378CED927489_.wvu.FilterData" localSheetId="6" hidden="1">Прил7!$E$10:$E$11</definedName>
    <definedName name="Z_DBDE1A38_EFF0_4158_B945_2C0E96A53B6E_.wvu.FilterData" localSheetId="6" hidden="1">Прил7!$E$10:$E$11</definedName>
    <definedName name="Z_DCF4D08F_FB90_4C57_9649_2DF44D893F09_.wvu.FilterData" localSheetId="6" hidden="1">Прил7!$E$10:$E$11</definedName>
    <definedName name="Z_E141AC46_44C7_4E5C_AF93_9D20C0DEB400_.wvu.FilterData" localSheetId="6" hidden="1">Прил7!$F$10:$F$11</definedName>
    <definedName name="Z_E27ABCB8_176E_4D46_A57F_8AB156C9D5A1_.wvu.FilterData" localSheetId="6" hidden="1">Прил7!$E$10:$E$11</definedName>
    <definedName name="Z_E31B5852_F6F9_4AFA_A6D3_80121041449E_.wvu.FilterData" localSheetId="6" hidden="1">Прил7!$E$10:$E$11</definedName>
    <definedName name="Z_E5D1DF5E_DDCC_445C_A369_8F5E795BF45C_.wvu.FilterData" localSheetId="6" hidden="1">Прил7!$E$10:$E$11</definedName>
    <definedName name="Z_E82A3278_DCC3_4405_8222_DCCE7092ACC7_.wvu.FilterData" localSheetId="6" hidden="1">Прил7!$E$10:$E$11</definedName>
    <definedName name="Z_E9523752_B05C_4843_A627_1E3C9C75F558_.wvu.FilterData" localSheetId="6" hidden="1">Прил7!$E$10:$E$11</definedName>
    <definedName name="Z_EA87F52B_29D4_4A11_9A40_3D5CBBE0B798_.wvu.PrintTitles" localSheetId="6" hidden="1">Прил7!$11:$11</definedName>
    <definedName name="Z_EBE8766F_E7E2_4345_A25B_0E3CF662E7B7_.wvu.FilterData" localSheetId="6" hidden="1">Прил7!$E$10:$E$11</definedName>
    <definedName name="Z_F399CD2D_9566_454F_B0D4_4503A0F8F2CB_.wvu.FilterData" localSheetId="6" hidden="1">Прил7!$E$10:$E$11</definedName>
    <definedName name="Z_F65AA4FC_5B89_4684_8B36_BA70B4E74CA1_.wvu.FilterData" localSheetId="6" hidden="1">Прил7!$E$10:$E$11</definedName>
    <definedName name="Z_F6B47D43_C3D8_4CEB_AE3D_4D583A92F905_.wvu.FilterData" localSheetId="6" hidden="1">Прил7!$E$10:$E$11</definedName>
    <definedName name="_xlnm.Print_Titles" localSheetId="1">Прил2!$9:$10</definedName>
    <definedName name="_xlnm.Print_Titles" localSheetId="2">Прил3!$9:$10</definedName>
    <definedName name="_xlnm.Print_Titles" localSheetId="3">Прил4!$9:$10</definedName>
    <definedName name="_xlnm.Print_Titles" localSheetId="4">Прил5!$9:$10</definedName>
    <definedName name="_xlnm.Print_Titles" localSheetId="5">Прил6!$10:$11</definedName>
    <definedName name="_xlnm.Print_Titles" localSheetId="6">Прил7!$10:$11</definedName>
    <definedName name="_xlnm.Criteria" localSheetId="6">Прил7!#REF!</definedName>
    <definedName name="_xlnm.Print_Area" localSheetId="0">Прил1!$A:$D</definedName>
    <definedName name="_xlnm.Print_Area" localSheetId="8">Прил10!$A$1:$H$30</definedName>
    <definedName name="_xlnm.Print_Area" localSheetId="9">Прил11!$A$1:$O$26</definedName>
    <definedName name="_xlnm.Print_Area" localSheetId="1">Прил2!$A:$E</definedName>
    <definedName name="_xlnm.Print_Area" localSheetId="3">Прил4!$A$1:$F$38</definedName>
    <definedName name="_xlnm.Print_Area" localSheetId="4">Прил5!$A$1:$I$147</definedName>
    <definedName name="_xlnm.Print_Area" localSheetId="5">Прил6!$A$1:$F$227</definedName>
    <definedName name="_xlnm.Print_Area" localSheetId="6">Прил7!$A$1:$F$19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27" i="6" l="1"/>
  <c r="F227" i="6"/>
  <c r="D227" i="6"/>
  <c r="E213" i="6"/>
  <c r="F213" i="6"/>
  <c r="D213" i="6"/>
  <c r="E180" i="6"/>
  <c r="F180" i="6"/>
  <c r="D180" i="6"/>
  <c r="E198" i="6"/>
  <c r="E197" i="6" s="1"/>
  <c r="E196" i="6" s="1"/>
  <c r="E195" i="6" s="1"/>
  <c r="F198" i="6"/>
  <c r="F197" i="6" s="1"/>
  <c r="F196" i="6" s="1"/>
  <c r="F195" i="6" s="1"/>
  <c r="D198" i="6"/>
  <c r="D197" i="6" s="1"/>
  <c r="D196" i="6" s="1"/>
  <c r="D195" i="6" s="1"/>
  <c r="E21" i="4"/>
  <c r="F21" i="4"/>
  <c r="D21" i="4"/>
  <c r="E34" i="4"/>
  <c r="F34" i="4"/>
  <c r="D34" i="4"/>
  <c r="C15" i="7" l="1"/>
  <c r="E40" i="2" l="1"/>
  <c r="D40" i="2"/>
  <c r="C40" i="2"/>
  <c r="E41" i="2" l="1"/>
  <c r="D41" i="2"/>
  <c r="F226" i="6" l="1"/>
  <c r="E226" i="6"/>
  <c r="F37" i="4" l="1"/>
  <c r="E37" i="4"/>
  <c r="E158" i="6" l="1"/>
  <c r="F158" i="6"/>
  <c r="D158" i="6"/>
  <c r="E162" i="6"/>
  <c r="F162" i="6"/>
  <c r="D162" i="6"/>
  <c r="E164" i="6"/>
  <c r="F164" i="6"/>
  <c r="D164" i="6"/>
  <c r="E179" i="6"/>
  <c r="F179" i="6"/>
  <c r="E169" i="6"/>
  <c r="F169" i="6"/>
  <c r="D169" i="6"/>
  <c r="D179" i="6"/>
  <c r="E183" i="6"/>
  <c r="F183" i="6"/>
  <c r="D183" i="6"/>
  <c r="E185" i="6"/>
  <c r="F185" i="6"/>
  <c r="D185" i="6"/>
  <c r="E187" i="6"/>
  <c r="F187" i="6"/>
  <c r="D187" i="6"/>
  <c r="E201" i="6"/>
  <c r="F201" i="6"/>
  <c r="D201" i="6"/>
  <c r="E205" i="6"/>
  <c r="F205" i="6"/>
  <c r="D205" i="6"/>
  <c r="E221" i="6"/>
  <c r="F221" i="6"/>
  <c r="D221" i="6"/>
  <c r="E13" i="4"/>
  <c r="F13" i="4"/>
  <c r="E190" i="6" l="1"/>
  <c r="F190" i="6"/>
  <c r="D190" i="6"/>
  <c r="E225" i="6"/>
  <c r="E224" i="6" s="1"/>
  <c r="E223" i="6" s="1"/>
  <c r="E222" i="6" s="1"/>
  <c r="F225" i="6"/>
  <c r="F224" i="6" s="1"/>
  <c r="F223" i="6" s="1"/>
  <c r="F222" i="6" s="1"/>
  <c r="D225" i="6"/>
  <c r="D224" i="6" s="1"/>
  <c r="D223" i="6" s="1"/>
  <c r="D222" i="6" s="1"/>
  <c r="C14" i="7" l="1"/>
  <c r="C11" i="8"/>
  <c r="D11" i="8"/>
  <c r="C12" i="8"/>
  <c r="D12" i="8"/>
  <c r="B12" i="8"/>
  <c r="B11" i="8"/>
  <c r="O5" i="10"/>
  <c r="H5" i="9"/>
  <c r="D5" i="8"/>
  <c r="F5" i="7"/>
  <c r="F5" i="6"/>
  <c r="I5" i="5"/>
  <c r="F5" i="4"/>
  <c r="E5" i="3"/>
  <c r="E5" i="2"/>
  <c r="E15" i="9" l="1"/>
  <c r="D15" i="9"/>
  <c r="C15" i="9"/>
  <c r="D13" i="8" l="1"/>
  <c r="C13" i="8"/>
  <c r="B13" i="8"/>
  <c r="F19" i="7"/>
  <c r="E19" i="7"/>
  <c r="E12" i="7" s="1"/>
  <c r="D19" i="7"/>
  <c r="C19" i="7"/>
  <c r="C12" i="7" s="1"/>
  <c r="F220" i="6" l="1"/>
  <c r="F219" i="6" s="1"/>
  <c r="F218" i="6" s="1"/>
  <c r="E220" i="6"/>
  <c r="E219" i="6" s="1"/>
  <c r="E218" i="6" s="1"/>
  <c r="D220" i="6"/>
  <c r="D219" i="6" s="1"/>
  <c r="D218" i="6" s="1"/>
  <c r="F216" i="6"/>
  <c r="F215" i="6" s="1"/>
  <c r="F214" i="6" s="1"/>
  <c r="E216" i="6"/>
  <c r="E215" i="6" s="1"/>
  <c r="E214" i="6" s="1"/>
  <c r="D216" i="6"/>
  <c r="D215" i="6" s="1"/>
  <c r="D214" i="6" s="1"/>
  <c r="F212" i="6"/>
  <c r="F211" i="6" s="1"/>
  <c r="E212" i="6"/>
  <c r="E211" i="6" s="1"/>
  <c r="D212" i="6"/>
  <c r="D211" i="6" s="1"/>
  <c r="F209" i="6"/>
  <c r="F208" i="6" s="1"/>
  <c r="E209" i="6"/>
  <c r="E208" i="6" s="1"/>
  <c r="D209" i="6"/>
  <c r="D208" i="6" s="1"/>
  <c r="F204" i="6"/>
  <c r="F203" i="6" s="1"/>
  <c r="F202" i="6" s="1"/>
  <c r="E204" i="6"/>
  <c r="E203" i="6" s="1"/>
  <c r="E202" i="6" s="1"/>
  <c r="D204" i="6"/>
  <c r="D203" i="6" s="1"/>
  <c r="D202" i="6" s="1"/>
  <c r="F200" i="6"/>
  <c r="F199" i="6" s="1"/>
  <c r="E200" i="6"/>
  <c r="E199" i="6" s="1"/>
  <c r="D200" i="6"/>
  <c r="D199" i="6" s="1"/>
  <c r="F193" i="6"/>
  <c r="E193" i="6"/>
  <c r="D193" i="6"/>
  <c r="F191" i="6"/>
  <c r="E191" i="6"/>
  <c r="D191" i="6"/>
  <c r="F189" i="6"/>
  <c r="E189" i="6"/>
  <c r="D189" i="6"/>
  <c r="F186" i="6"/>
  <c r="E186" i="6"/>
  <c r="D186" i="6"/>
  <c r="F184" i="6"/>
  <c r="E184" i="6"/>
  <c r="D184" i="6"/>
  <c r="F182" i="6"/>
  <c r="E182" i="6"/>
  <c r="D182" i="6"/>
  <c r="F178" i="6"/>
  <c r="F177" i="6" s="1"/>
  <c r="F176" i="6" s="1"/>
  <c r="F175" i="6" s="1"/>
  <c r="E178" i="6"/>
  <c r="E177" i="6" s="1"/>
  <c r="E176" i="6" s="1"/>
  <c r="E175" i="6" s="1"/>
  <c r="D178" i="6"/>
  <c r="D177" i="6" s="1"/>
  <c r="D176" i="6" s="1"/>
  <c r="D175" i="6" s="1"/>
  <c r="E173" i="6"/>
  <c r="D173" i="6"/>
  <c r="D172" i="6" s="1"/>
  <c r="D171" i="6" s="1"/>
  <c r="D170" i="6" s="1"/>
  <c r="E172" i="6"/>
  <c r="E171" i="6" s="1"/>
  <c r="E170" i="6" s="1"/>
  <c r="F168" i="6"/>
  <c r="F167" i="6" s="1"/>
  <c r="F166" i="6" s="1"/>
  <c r="F165" i="6" s="1"/>
  <c r="E168" i="6"/>
  <c r="E167" i="6" s="1"/>
  <c r="E166" i="6" s="1"/>
  <c r="E165" i="6" s="1"/>
  <c r="D168" i="6"/>
  <c r="D167" i="6" s="1"/>
  <c r="D166" i="6" s="1"/>
  <c r="D165" i="6" s="1"/>
  <c r="F163" i="6"/>
  <c r="E163" i="6"/>
  <c r="D163" i="6"/>
  <c r="F161" i="6"/>
  <c r="E161" i="6"/>
  <c r="D161" i="6"/>
  <c r="F157" i="6"/>
  <c r="F156" i="6" s="1"/>
  <c r="F155" i="6" s="1"/>
  <c r="F154" i="6" s="1"/>
  <c r="E157" i="6"/>
  <c r="E156" i="6" s="1"/>
  <c r="E155" i="6" s="1"/>
  <c r="E154" i="6" s="1"/>
  <c r="D157" i="6"/>
  <c r="D156" i="6" s="1"/>
  <c r="D155" i="6" s="1"/>
  <c r="D154" i="6" s="1"/>
  <c r="E151" i="6"/>
  <c r="D151" i="6"/>
  <c r="D150" i="6" s="1"/>
  <c r="D149" i="6" s="1"/>
  <c r="D148" i="6" s="1"/>
  <c r="E150" i="6"/>
  <c r="E149" i="6" s="1"/>
  <c r="E148" i="6" s="1"/>
  <c r="E146" i="6"/>
  <c r="D146" i="6"/>
  <c r="E145" i="6"/>
  <c r="E144" i="6" s="1"/>
  <c r="D145" i="6"/>
  <c r="D144" i="6" s="1"/>
  <c r="E142" i="6"/>
  <c r="E141" i="6" s="1"/>
  <c r="E140" i="6" s="1"/>
  <c r="D142" i="6"/>
  <c r="D141" i="6" s="1"/>
  <c r="D140" i="6" s="1"/>
  <c r="E137" i="6"/>
  <c r="E136" i="6" s="1"/>
  <c r="E135" i="6" s="1"/>
  <c r="E134" i="6" s="1"/>
  <c r="E133" i="6" s="1"/>
  <c r="D137" i="6"/>
  <c r="D136" i="6" s="1"/>
  <c r="D135" i="6" s="1"/>
  <c r="D134" i="6" s="1"/>
  <c r="D133" i="6" s="1"/>
  <c r="F132" i="6"/>
  <c r="I144" i="5"/>
  <c r="I143" i="5" s="1"/>
  <c r="I142" i="5" s="1"/>
  <c r="I141" i="5" s="1"/>
  <c r="I140" i="5" s="1"/>
  <c r="H144" i="5"/>
  <c r="H143" i="5" s="1"/>
  <c r="H142" i="5" s="1"/>
  <c r="H141" i="5" s="1"/>
  <c r="H140" i="5" s="1"/>
  <c r="G144" i="5"/>
  <c r="G143" i="5" s="1"/>
  <c r="G142" i="5" s="1"/>
  <c r="G141" i="5" s="1"/>
  <c r="G140" i="5" s="1"/>
  <c r="I138" i="5"/>
  <c r="I137" i="5" s="1"/>
  <c r="I136" i="5" s="1"/>
  <c r="I135" i="5" s="1"/>
  <c r="I134" i="5" s="1"/>
  <c r="H138" i="5"/>
  <c r="H137" i="5" s="1"/>
  <c r="H136" i="5" s="1"/>
  <c r="H135" i="5" s="1"/>
  <c r="H134" i="5" s="1"/>
  <c r="G138" i="5"/>
  <c r="G137" i="5" s="1"/>
  <c r="G136" i="5" s="1"/>
  <c r="G135" i="5" s="1"/>
  <c r="G134" i="5" s="1"/>
  <c r="I132" i="5"/>
  <c r="I131" i="5" s="1"/>
  <c r="I130" i="5" s="1"/>
  <c r="I129" i="5" s="1"/>
  <c r="F32" i="4" s="1"/>
  <c r="H132" i="5"/>
  <c r="H131" i="5" s="1"/>
  <c r="H130" i="5" s="1"/>
  <c r="H129" i="5" s="1"/>
  <c r="E32" i="4" s="1"/>
  <c r="G132" i="5"/>
  <c r="G131" i="5" s="1"/>
  <c r="G130" i="5" s="1"/>
  <c r="G129" i="5" s="1"/>
  <c r="I119" i="5"/>
  <c r="I118" i="5" s="1"/>
  <c r="I117" i="5" s="1"/>
  <c r="I112" i="5" s="1"/>
  <c r="F28" i="4" s="1"/>
  <c r="H119" i="5"/>
  <c r="H118" i="5" s="1"/>
  <c r="H117" i="5" s="1"/>
  <c r="H112" i="5" s="1"/>
  <c r="E28" i="4" s="1"/>
  <c r="G119" i="5"/>
  <c r="G118" i="5" s="1"/>
  <c r="G117" i="5" s="1"/>
  <c r="G112" i="5" s="1"/>
  <c r="I73" i="5"/>
  <c r="I72" i="5" s="1"/>
  <c r="I71" i="5" s="1"/>
  <c r="I70" i="5" s="1"/>
  <c r="I69" i="5" s="1"/>
  <c r="I68" i="5" s="1"/>
  <c r="H73" i="5"/>
  <c r="H72" i="5" s="1"/>
  <c r="H71" i="5" s="1"/>
  <c r="H70" i="5" s="1"/>
  <c r="H69" i="5" s="1"/>
  <c r="H68" i="5" s="1"/>
  <c r="G73" i="5"/>
  <c r="G72" i="5" s="1"/>
  <c r="G71" i="5" s="1"/>
  <c r="G70" i="5" s="1"/>
  <c r="G69" i="5" s="1"/>
  <c r="G68" i="5" s="1"/>
  <c r="I66" i="5"/>
  <c r="H66" i="5"/>
  <c r="G66" i="5"/>
  <c r="I64" i="5"/>
  <c r="H64" i="5"/>
  <c r="G64" i="5"/>
  <c r="I58" i="5"/>
  <c r="H58" i="5"/>
  <c r="G58" i="5"/>
  <c r="I56" i="5"/>
  <c r="H56" i="5"/>
  <c r="G56" i="5"/>
  <c r="I51" i="5"/>
  <c r="I50" i="5" s="1"/>
  <c r="I49" i="5" s="1"/>
  <c r="I48" i="5" s="1"/>
  <c r="F16" i="4" s="1"/>
  <c r="H51" i="5"/>
  <c r="H50" i="5" s="1"/>
  <c r="H49" i="5" s="1"/>
  <c r="H48" i="5" s="1"/>
  <c r="E16" i="4" s="1"/>
  <c r="G51" i="5"/>
  <c r="G50" i="5" s="1"/>
  <c r="G49" i="5" s="1"/>
  <c r="G48" i="5" s="1"/>
  <c r="D16" i="4" s="1"/>
  <c r="I46" i="5"/>
  <c r="I45" i="5" s="1"/>
  <c r="I44" i="5" s="1"/>
  <c r="I43" i="5" s="1"/>
  <c r="I42" i="5" s="1"/>
  <c r="F15" i="4" s="1"/>
  <c r="H46" i="5"/>
  <c r="H45" i="5" s="1"/>
  <c r="H44" i="5" s="1"/>
  <c r="H43" i="5" s="1"/>
  <c r="H42" i="5" s="1"/>
  <c r="E15" i="4" s="1"/>
  <c r="G46" i="5"/>
  <c r="G45" i="5" s="1"/>
  <c r="G44" i="5" s="1"/>
  <c r="G43" i="5" s="1"/>
  <c r="G42" i="5" s="1"/>
  <c r="D15" i="4" s="1"/>
  <c r="I40" i="5"/>
  <c r="I39" i="5" s="1"/>
  <c r="H40" i="5"/>
  <c r="H39" i="5" s="1"/>
  <c r="G40" i="5"/>
  <c r="G39" i="5" s="1"/>
  <c r="I37" i="5"/>
  <c r="H37" i="5"/>
  <c r="G37" i="5"/>
  <c r="I35" i="5"/>
  <c r="H35" i="5"/>
  <c r="G35" i="5"/>
  <c r="I33" i="5"/>
  <c r="H33" i="5"/>
  <c r="G33" i="5"/>
  <c r="I29" i="5"/>
  <c r="I28" i="5" s="1"/>
  <c r="I27" i="5" s="1"/>
  <c r="I26" i="5" s="1"/>
  <c r="H29" i="5"/>
  <c r="G29" i="5"/>
  <c r="G28" i="5" s="1"/>
  <c r="G27" i="5" s="1"/>
  <c r="G26" i="5" s="1"/>
  <c r="H28" i="5"/>
  <c r="H27" i="5" s="1"/>
  <c r="H26" i="5" s="1"/>
  <c r="I23" i="5"/>
  <c r="I22" i="5" s="1"/>
  <c r="I21" i="5" s="1"/>
  <c r="I20" i="5" s="1"/>
  <c r="I19" i="5" s="1"/>
  <c r="H23" i="5"/>
  <c r="H22" i="5" s="1"/>
  <c r="H21" i="5" s="1"/>
  <c r="H20" i="5" s="1"/>
  <c r="H19" i="5" s="1"/>
  <c r="G23" i="5"/>
  <c r="G22" i="5"/>
  <c r="G21" i="5" s="1"/>
  <c r="G20" i="5" s="1"/>
  <c r="G19" i="5" s="1"/>
  <c r="I17" i="5"/>
  <c r="I16" i="5" s="1"/>
  <c r="I15" i="5" s="1"/>
  <c r="I14" i="5" s="1"/>
  <c r="I13" i="5" s="1"/>
  <c r="F12" i="4" s="1"/>
  <c r="H17" i="5"/>
  <c r="H16" i="5" s="1"/>
  <c r="H15" i="5" s="1"/>
  <c r="H14" i="5" s="1"/>
  <c r="H13" i="5" s="1"/>
  <c r="E12" i="4" s="1"/>
  <c r="G17" i="5"/>
  <c r="G16" i="5" s="1"/>
  <c r="G15" i="5" s="1"/>
  <c r="G14" i="5" s="1"/>
  <c r="G13" i="5" s="1"/>
  <c r="D12" i="4" s="1"/>
  <c r="F36" i="4"/>
  <c r="F35" i="4" s="1"/>
  <c r="E36" i="4"/>
  <c r="E35" i="4" s="1"/>
  <c r="D36" i="4"/>
  <c r="D35" i="4" s="1"/>
  <c r="F33" i="4"/>
  <c r="E33" i="4"/>
  <c r="D33" i="4"/>
  <c r="F29" i="4"/>
  <c r="E29" i="4"/>
  <c r="D29" i="4"/>
  <c r="F22" i="4"/>
  <c r="E22" i="4"/>
  <c r="D22" i="4"/>
  <c r="F20" i="4"/>
  <c r="D20" i="4"/>
  <c r="E20" i="4"/>
  <c r="D13" i="4"/>
  <c r="E207" i="6" l="1"/>
  <c r="E206" i="6" s="1"/>
  <c r="H55" i="5"/>
  <c r="H54" i="5" s="1"/>
  <c r="H53" i="5" s="1"/>
  <c r="E17" i="4" s="1"/>
  <c r="G63" i="5"/>
  <c r="G62" i="5" s="1"/>
  <c r="G61" i="5" s="1"/>
  <c r="D19" i="4" s="1"/>
  <c r="D18" i="4" s="1"/>
  <c r="I32" i="5"/>
  <c r="I31" i="5" s="1"/>
  <c r="I25" i="5" s="1"/>
  <c r="H63" i="5"/>
  <c r="H62" i="5" s="1"/>
  <c r="H61" i="5" s="1"/>
  <c r="G128" i="5"/>
  <c r="D32" i="4"/>
  <c r="D31" i="4" s="1"/>
  <c r="H60" i="5"/>
  <c r="E19" i="4"/>
  <c r="E18" i="4" s="1"/>
  <c r="G32" i="5"/>
  <c r="G31" i="5" s="1"/>
  <c r="G25" i="5" s="1"/>
  <c r="D207" i="6"/>
  <c r="D206" i="6" s="1"/>
  <c r="I128" i="5"/>
  <c r="F31" i="4"/>
  <c r="H128" i="5"/>
  <c r="E31" i="4"/>
  <c r="I91" i="5"/>
  <c r="F25" i="4"/>
  <c r="H91" i="5"/>
  <c r="E25" i="4"/>
  <c r="H32" i="5"/>
  <c r="H31" i="5" s="1"/>
  <c r="H25" i="5" s="1"/>
  <c r="G91" i="5"/>
  <c r="D28" i="4"/>
  <c r="D25" i="4" s="1"/>
  <c r="F188" i="6"/>
  <c r="E181" i="6"/>
  <c r="D188" i="6"/>
  <c r="D181" i="6"/>
  <c r="E139" i="6"/>
  <c r="E132" i="6" s="1"/>
  <c r="D160" i="6"/>
  <c r="D159" i="6" s="1"/>
  <c r="F207" i="6"/>
  <c r="F206" i="6" s="1"/>
  <c r="E188" i="6"/>
  <c r="F160" i="6"/>
  <c r="F159" i="6" s="1"/>
  <c r="I63" i="5"/>
  <c r="I62" i="5" s="1"/>
  <c r="I61" i="5" s="1"/>
  <c r="G55" i="5"/>
  <c r="G54" i="5" s="1"/>
  <c r="G53" i="5" s="1"/>
  <c r="D17" i="4" s="1"/>
  <c r="I55" i="5"/>
  <c r="I54" i="5" s="1"/>
  <c r="I53" i="5" s="1"/>
  <c r="F17" i="4" s="1"/>
  <c r="E160" i="6"/>
  <c r="E159" i="6" s="1"/>
  <c r="F181" i="6"/>
  <c r="D139" i="6"/>
  <c r="D132" i="6" s="1"/>
  <c r="F153" i="6" l="1"/>
  <c r="G60" i="5"/>
  <c r="G12" i="5"/>
  <c r="D14" i="4"/>
  <c r="D11" i="4" s="1"/>
  <c r="D38" i="4" s="1"/>
  <c r="C24" i="3" s="1"/>
  <c r="I60" i="5"/>
  <c r="F19" i="4"/>
  <c r="F18" i="4" s="1"/>
  <c r="I12" i="5"/>
  <c r="I147" i="5" s="1"/>
  <c r="I11" i="5" s="1"/>
  <c r="F14" i="4"/>
  <c r="F11" i="4" s="1"/>
  <c r="H12" i="5"/>
  <c r="H147" i="5" s="1"/>
  <c r="H11" i="5" s="1"/>
  <c r="E14" i="4"/>
  <c r="E153" i="6"/>
  <c r="D153" i="6"/>
  <c r="F38" i="4" l="1"/>
  <c r="E24" i="3" s="1"/>
  <c r="E23" i="3" s="1"/>
  <c r="E22" i="3" s="1"/>
  <c r="E21" i="3" s="1"/>
  <c r="G147" i="5"/>
  <c r="G11" i="5" s="1"/>
  <c r="E11" i="4"/>
  <c r="E38" i="4" s="1"/>
  <c r="D24" i="3" s="1"/>
  <c r="D23" i="3" s="1"/>
  <c r="D22" i="3" s="1"/>
  <c r="D21" i="3" s="1"/>
  <c r="C23" i="3"/>
  <c r="C22" i="3" s="1"/>
  <c r="C21" i="3" s="1"/>
  <c r="C12" i="2" l="1"/>
  <c r="D12" i="2"/>
  <c r="E12" i="2"/>
  <c r="C14" i="2"/>
  <c r="D14" i="2"/>
  <c r="E14" i="2"/>
  <c r="C17" i="2"/>
  <c r="D17" i="2"/>
  <c r="E17" i="2"/>
  <c r="C19" i="2"/>
  <c r="D19" i="2"/>
  <c r="E19" i="2"/>
  <c r="C23" i="2"/>
  <c r="C22" i="2" s="1"/>
  <c r="D23" i="2"/>
  <c r="D22" i="2" s="1"/>
  <c r="E23" i="2"/>
  <c r="E22" i="2" s="1"/>
  <c r="C25" i="2"/>
  <c r="D25" i="2"/>
  <c r="E25" i="2"/>
  <c r="C30" i="2"/>
  <c r="D30" i="2"/>
  <c r="E30" i="2"/>
  <c r="C33" i="2"/>
  <c r="D33" i="2"/>
  <c r="E33" i="2"/>
  <c r="F33" i="2"/>
  <c r="E38" i="2"/>
  <c r="C38" i="2"/>
  <c r="D38" i="2"/>
  <c r="C44" i="2"/>
  <c r="D44" i="2"/>
  <c r="E44" i="2"/>
  <c r="C55" i="2"/>
  <c r="D55" i="2"/>
  <c r="E55" i="2"/>
  <c r="C60" i="2"/>
  <c r="D60" i="2"/>
  <c r="E60" i="2"/>
  <c r="F60" i="2"/>
  <c r="C64" i="2"/>
  <c r="D64" i="2"/>
  <c r="E64" i="2"/>
  <c r="D16" i="2" l="1"/>
  <c r="D11" i="2" s="1"/>
  <c r="C16" i="2"/>
  <c r="C11" i="2" s="1"/>
  <c r="E16" i="2"/>
  <c r="E11" i="2" s="1"/>
  <c r="E37" i="2"/>
  <c r="E36" i="2" s="1"/>
  <c r="D37" i="2"/>
  <c r="D36" i="2" s="1"/>
  <c r="C37" i="2"/>
  <c r="C36" i="2" s="1"/>
  <c r="E66" i="2" l="1"/>
  <c r="E20" i="3" s="1"/>
  <c r="E19" i="3" s="1"/>
  <c r="E18" i="3" s="1"/>
  <c r="E17" i="3" s="1"/>
  <c r="E16" i="3" s="1"/>
  <c r="E25" i="3" s="1"/>
  <c r="D66" i="2"/>
  <c r="D20" i="3" s="1"/>
  <c r="D19" i="3" s="1"/>
  <c r="D18" i="3" s="1"/>
  <c r="D17" i="3" s="1"/>
  <c r="D16" i="3" s="1"/>
  <c r="D25" i="3" s="1"/>
  <c r="C66" i="2"/>
  <c r="C20" i="3" s="1"/>
  <c r="C19" i="3" s="1"/>
  <c r="C18" i="3" s="1"/>
  <c r="C17" i="3" s="1"/>
  <c r="C16" i="3" s="1"/>
  <c r="C25" i="3" s="1"/>
</calcChain>
</file>

<file path=xl/sharedStrings.xml><?xml version="1.0" encoding="utf-8"?>
<sst xmlns="http://schemas.openxmlformats.org/spreadsheetml/2006/main" count="1322" uniqueCount="482">
  <si>
    <t xml:space="preserve">Код бюджетной классификации                          </t>
  </si>
  <si>
    <t>главного администратора доходов</t>
  </si>
  <si>
    <t>доходов бюджета муниципального образования</t>
  </si>
  <si>
    <t>Норматив отчислений в бюджет (процент)</t>
  </si>
  <si>
    <t>1 13 01995 10 0000 130</t>
  </si>
  <si>
    <t>1 17 01050 10 0000 180</t>
  </si>
  <si>
    <t>1 17 05050 10 0000 180</t>
  </si>
  <si>
    <t>Наименование налога (сбора)</t>
  </si>
  <si>
    <t>1 16 07010 10 0000 140</t>
  </si>
  <si>
    <t>1 16 07090 10 0000 140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</si>
  <si>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</si>
  <si>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</si>
  <si>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</si>
  <si>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</si>
  <si>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1 16 10032 10 0000 140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</si>
  <si>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</si>
  <si>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1 16 10061 10 0000 140</t>
  </si>
  <si>
    <t>Платежи в целях возмещения убытков, причиненных уклонением от заключения с муниципальным органом сельского поселения (муниципальным казенным учреждением) муниципального контракта, а также иные денежные средства, подлежащие зачислению в бюджет сельского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</si>
  <si>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1 16 10062 10 0000 140</t>
  </si>
  <si>
    <t>Платежи в целях возмещения убытков, причиненных уклонением от заключения с муниципальным органом сельского поселения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сельского поселения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</si>
  <si>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</si>
  <si>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</si>
  <si>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Невыясненные поступления, зачисляемые в бюджеты сельских поселений</t>
  </si>
  <si>
    <t>Прочие неналоговые доходы бюджетов сельских поселений</t>
  </si>
  <si>
    <t>Прочие доходы от оказания платных услуг (работ) получателями средств бюджетов сельских поселения</t>
  </si>
  <si>
    <t>Приложение № 1</t>
  </si>
  <si>
    <t>к решению Совета депутатов</t>
  </si>
  <si>
    <t>Вельского муниципального района Архангельской области</t>
  </si>
  <si>
    <t>ВСЕГО ДОХОДОВ</t>
  </si>
  <si>
    <t>2 07 05000 10 0000 150</t>
  </si>
  <si>
    <t>Прочие безвозмездные поступления в бюджеты сельских поселений</t>
  </si>
  <si>
    <t>2 07 00000 00 0000 000</t>
  </si>
  <si>
    <t>ПРОЧИЕ БЕЗВОЗМЕЗДНЫЕ ПОСТУПЛЕНИЯ</t>
  </si>
  <si>
    <t>2 02 49999 10 0000 150</t>
  </si>
  <si>
    <t>Прочие межбюджетные трансферты, передаваемые бюджетам сельских поселений</t>
  </si>
  <si>
    <t>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</si>
  <si>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</si>
  <si>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из них:</t>
  </si>
  <si>
    <t>2 02 40000 00 0000 150</t>
  </si>
  <si>
    <t>Иные межбюджетные трансферты бюджетам субъектов Российской Федерации и муниципальных образований</t>
  </si>
  <si>
    <t>2 02 39998 10 0000 150</t>
  </si>
  <si>
    <t>Единая субвенция бюджетам сельских поселений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</si>
  <si>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</si>
  <si>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</si>
  <si>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</si>
  <si>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</si>
  <si>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2 02 30000 00 0000 150</t>
  </si>
  <si>
    <t>Субвенции бюджетам субъектов Российской Федерации и муниципальных образований</t>
  </si>
  <si>
    <t>2 02 29999 10 0000 150</t>
  </si>
  <si>
    <t>Прочие субсидии бюджетам сельских поселений</t>
  </si>
  <si>
    <t>2 02 27112 10 0000 150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</si>
  <si>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</si>
  <si>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2 02 25576 10 0000 150</t>
  </si>
  <si>
    <t>Субсидии бюджетам сельских поселений на обеспечение комплексного развития сельских территорий</t>
  </si>
  <si>
    <t>2 02 25555 10 0000 150</t>
  </si>
  <si>
    <t>Субсидии бюджетам сельских поселений на реализацию программ формирования современной городской среды</t>
  </si>
  <si>
    <t>2 02 25519 10 0000 150</t>
  </si>
  <si>
    <t>Субсидии бюджетам сельских поселений на поддержку отрасли культуры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</si>
  <si>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</si>
  <si>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</si>
  <si>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2 02 20302 10 0000 150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</si>
  <si>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</si>
  <si>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2 02 20299 10 0000 150</t>
  </si>
  <si>
    <t>Субсидии бюджетам сельских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</si>
  <si>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2 02 20216 10 0000 150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</si>
  <si>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</si>
  <si>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2 02 20000 00 0000 150</t>
  </si>
  <si>
    <t>Субсидии бюджетам бюджетной системы Российской Федерации (межбюджетные субсидии)</t>
  </si>
  <si>
    <t>2 02 19999 10 0000 150</t>
  </si>
  <si>
    <t>Прочие дотации бюджетам сельских поселений</t>
  </si>
  <si>
    <t>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</si>
  <si>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</si>
  <si>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2 02 15002 10 0000 150</t>
  </si>
  <si>
    <t>Дотации бюджетам сельских поселений на поддержку мер по обеспечению сбалансированности бюджетов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</si>
  <si>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</si>
  <si>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</si>
  <si>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2 02 10000 00 0000 150</t>
  </si>
  <si>
    <t>Дотации бюджетам субъектов Российской Федерации и муниципальных образований</t>
  </si>
  <si>
    <t>2 02 00000 00 0000 000</t>
  </si>
  <si>
    <t>Безвозмездные поступления от других бюджетов бюджетной системы Российской Федерации</t>
  </si>
  <si>
    <t>2 00 00000 00 0000 000</t>
  </si>
  <si>
    <t>БЕЗВОЗМЕЗДНЫЕ ПОСТУПЛЕНИЯ</t>
  </si>
  <si>
    <t>1 16 02020 02 0000 140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</si>
  <si>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</si>
  <si>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</si>
  <si>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</si>
  <si>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1 16 00000 00 0000 000</t>
  </si>
  <si>
    <t>ШТРАФЫ, САНКЦИИ, ВОЗМЕЩЕНИЕ УЩЕРБА</t>
  </si>
  <si>
    <t>1 14 06025 10 0000 430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</si>
  <si>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</si>
  <si>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</si>
  <si>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</si>
  <si>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1 14 00000 00 0000 000</t>
  </si>
  <si>
    <t>ДОХОДЫ ОТ ПРОДАЖИ МАТЕРИАЛЬНЫХ И НЕМАТЕРИАЛЬНЫХ АКТИВОВ</t>
  </si>
  <si>
    <t>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</si>
  <si>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</si>
  <si>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</si>
  <si>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</si>
  <si>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</si>
  <si>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</si>
  <si>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</si>
  <si>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</si>
  <si>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</si>
  <si>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</si>
  <si>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</si>
  <si>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</si>
  <si>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1 08 04000 01 0000 110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</si>
  <si>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</si>
  <si>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1 08 00000 00 0000 000</t>
  </si>
  <si>
    <t>ГОСУДАРСТВЕННАЯ ПОШЛИНА</t>
  </si>
  <si>
    <t>1 06 06040 00 0000 110</t>
  </si>
  <si>
    <t xml:space="preserve">   Земельный налог с физических лиц</t>
  </si>
  <si>
    <t>1 06 06030 00 0000 110</t>
  </si>
  <si>
    <t xml:space="preserve">   Земельный налог с организаций</t>
  </si>
  <si>
    <t>1 06 06000 00 0000 110</t>
  </si>
  <si>
    <t>Земельный налог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</si>
  <si>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</si>
  <si>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</si>
  <si>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1 06 01000 00 0000 110</t>
  </si>
  <si>
    <t>Налог на имущество физических лиц</t>
  </si>
  <si>
    <t>1 06 00000 00 0000 000</t>
  </si>
  <si>
    <t>НАЛОГИ НА ИМУЩЕСТВО</t>
  </si>
  <si>
    <t>1 05 03010 01 0000 110</t>
  </si>
  <si>
    <t>Единый сельскохозяйственный налог</t>
  </si>
  <si>
    <t>1 05 00000 00 0000 000</t>
  </si>
  <si>
    <t>НАЛОГИ НА СОВОКУПНЫЙ ДОХОД</t>
  </si>
  <si>
    <t>1 01 02000 01 0000 110</t>
  </si>
  <si>
    <t>Налог на доходы физических лиц</t>
  </si>
  <si>
    <t>1 01 00000 00 0000 000</t>
  </si>
  <si>
    <t>НАЛОГИ НА ПРИБЫЛЬ, ДОХОДЫ</t>
  </si>
  <si>
    <t>1 00 00000 00 0000 000</t>
  </si>
  <si>
    <t>НАЛОГОВЫЕ И НЕНАЛОГОВЫЕ ДОХОДЫ</t>
  </si>
  <si>
    <t>2025 год</t>
  </si>
  <si>
    <t>2024 год</t>
  </si>
  <si>
    <t>Сумма, рублей</t>
  </si>
  <si>
    <t>Код бюджетной классификации Российской Федерации</t>
  </si>
  <si>
    <t>Наименование доходов</t>
  </si>
  <si>
    <t>(ПРИМЕР для сельского поселения. Перечень примерных доходов  не является исчерпывающим и может быть как дополнен, так и сокращен в зависимости от прогнозируемых поступлений собственных налоговых и неналоговых доходов, а также от перечня видов межбюджетных трансфертов, получаемых поселением из областного бюджета  и бюджета муниципального района)</t>
  </si>
  <si>
    <t xml:space="preserve">Вельского муниципального района Архангельской области </t>
  </si>
  <si>
    <t xml:space="preserve">к решению Совета депутатов </t>
  </si>
  <si>
    <t>Приложение № 2</t>
  </si>
  <si>
    <t>Приложение № 3</t>
  </si>
  <si>
    <t>(ПРИМЕР для сельского поселения, привлекающего кредиты кредитных организаций. Перечень источников финансирования дефицита бюджета может быть как дополнен, так и сокращен в зависимости от запланированных источников)</t>
  </si>
  <si>
    <t xml:space="preserve">Наименование </t>
  </si>
  <si>
    <t>Кредиты кредитных организаций в валюте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</si>
  <si>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</si>
  <si>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</si>
  <si>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</si>
  <si>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</si>
  <si>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</si>
  <si>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 xml:space="preserve">Погашение кредитов, предоставленных кредитными организациями в валюте Российской Федерации </t>
  </si>
  <si>
    <t>000 01 02 00 00 00 0000 800</t>
  </si>
  <si>
    <t>Погашение бюджетами сельских поселений  кредитов от кредитных организаций в валюте Российской Федерации</t>
  </si>
  <si>
    <t>000 01 02 00 00 10 0000 810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</si>
  <si>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</si>
  <si>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</si>
  <si>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</si>
  <si>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</si>
  <si>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</si>
  <si>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</si>
  <si>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</si>
  <si>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</si>
  <si>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</si>
  <si>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</si>
  <si>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</si>
  <si>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</si>
  <si>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</si>
  <si>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</si>
  <si>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</si>
  <si>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</si>
  <si>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</si>
  <si>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</si>
  <si>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Итого</t>
  </si>
  <si>
    <t>Приложение № 4</t>
  </si>
  <si>
    <t>(ПРИМЕР!!!)</t>
  </si>
  <si>
    <t xml:space="preserve">Наименование разделов/подразделов </t>
  </si>
  <si>
    <t>Раздел</t>
  </si>
  <si>
    <t>Под-раздел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</si>
  <si>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</si>
  <si>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</si>
  <si>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</si>
  <si>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</si>
  <si>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 01</t>
  </si>
  <si>
    <t>02 </t>
  </si>
  <si>
    <t>Функционирование законодательных (представительных) органов государственной власти и представительных органов муниципального образования</t>
  </si>
  <si>
    <t>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</si>
  <si>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</si>
  <si>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</si>
  <si>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</si>
  <si>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</si>
  <si>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Резервные фонды</t>
  </si>
  <si>
    <t>Другие общегосударственные вопросы</t>
  </si>
  <si>
    <t>Национальная оборона</t>
  </si>
  <si>
    <t>02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</si>
  <si>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</si>
  <si>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</si>
  <si>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</si>
  <si>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</si>
  <si>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</si>
  <si>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>09</t>
  </si>
  <si>
    <t>Другие вопросы в области национальной экономики</t>
  </si>
  <si>
    <t>12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</si>
  <si>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</si>
  <si>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</si>
  <si>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</si>
  <si>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</si>
  <si>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</si>
  <si>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Образование</t>
  </si>
  <si>
    <t>07</t>
  </si>
  <si>
    <t xml:space="preserve">Молодежная политика </t>
  </si>
  <si>
    <t xml:space="preserve">Культура, кинематография </t>
  </si>
  <si>
    <t>08</t>
  </si>
  <si>
    <t>Культура</t>
  </si>
  <si>
    <t>Социальная политика</t>
  </si>
  <si>
    <t>10</t>
  </si>
  <si>
    <t>Пенсионное обеспечение</t>
  </si>
  <si>
    <t>Физическая культура и спорт</t>
  </si>
  <si>
    <t>11</t>
  </si>
  <si>
    <t>Физическая культура</t>
  </si>
  <si>
    <t>Условно утвержденные расходы</t>
  </si>
  <si>
    <t>ВСЕГО РАСХОДОВ</t>
  </si>
  <si>
    <t>Приложение № 5</t>
  </si>
  <si>
    <r>
      <rPr>
        <b/>
        <i/>
        <sz val="12"/>
        <color theme="1"/>
        <rFont val="Times New Roman"/>
        <family val="1"/>
        <charset val="204"/>
      </rPr>
      <t>(ПРИМЕР для бюджета поселения,  НЕ имеющего муниципальных программ, имеющего только одного ГРБС!!</t>
    </r>
    <r>
      <rPr>
        <i/>
        <sz val="12"/>
        <color theme="1"/>
        <rFont val="Times New Roman"/>
        <family val="1"/>
        <charset val="204"/>
      </rPr>
      <t>! ВСЕ НАИМЕНОВАНИЯ  и КОДЫ РАСХОДОВ ЦЕЛЕВЫХ СТАТЕЙ УСЛОВНЫЕ!!!  Перечень расходов и кодов бюджетной классификации устанавливается в зависимости от наличия соответствующих расходов местного бюджета</t>
    </r>
  </si>
  <si>
    <t>Наименование показателей</t>
  </si>
  <si>
    <t>Глава</t>
  </si>
  <si>
    <t>Раз-дел</t>
  </si>
  <si>
    <t>Под-раз-дел</t>
  </si>
  <si>
    <t>Целевая статья</t>
  </si>
  <si>
    <t>Вид расхо-дов</t>
  </si>
  <si>
    <t>00 000 00000</t>
  </si>
  <si>
    <t>000</t>
  </si>
  <si>
    <t>Обеспечение функционирования  главы муниципального образования  и его заместителей</t>
  </si>
  <si>
    <t>71 000 00000</t>
  </si>
  <si>
    <t xml:space="preserve">Глава муниципального образования </t>
  </si>
  <si>
    <t>71 100 00000</t>
  </si>
  <si>
    <t>Расходы на содержание органов местного самоуправления и обеспечение их функций</t>
  </si>
  <si>
    <t>71 100 90010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</si>
  <si>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</si>
  <si>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</si>
  <si>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 xml:space="preserve">Функционирование законодательных (представительных) органов государственной власти и представительных органов муниципального образования </t>
  </si>
  <si>
    <t>Обеспечение деятельности Совета депутатов</t>
  </si>
  <si>
    <t>72 000 00000</t>
  </si>
  <si>
    <t>Депутаты Совета депутатов</t>
  </si>
  <si>
    <t>72 300 00000</t>
  </si>
  <si>
    <t>Возмещение расходов депутатам Совета депутатов</t>
  </si>
  <si>
    <t>72 300 90040</t>
  </si>
  <si>
    <t>Непрограммные расходы в области общегосударственных вопросов</t>
  </si>
  <si>
    <t>61 000 00000</t>
  </si>
  <si>
    <t>Осуществление государственных полномочий в сфере административных правонарушений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</si>
  <si>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</si>
  <si>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</si>
  <si>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Обеспечение деятельности органов местного самоуправления</t>
  </si>
  <si>
    <t>75 000 00000</t>
  </si>
  <si>
    <t>75 000 90010</t>
  </si>
  <si>
    <t>Иные бюджетные ассигнования</t>
  </si>
  <si>
    <t>Уплата налогов, сборов и иных платежей</t>
  </si>
  <si>
    <t>Передача части полномочий по решению вопросов местного значения в соответствии с заключенными соглашениями</t>
  </si>
  <si>
    <t>Межбюджетные трансферты</t>
  </si>
  <si>
    <t>Иные межбюджетные трансферты</t>
  </si>
  <si>
    <t>Обеспечение деятельности контрольно-счётной палаты</t>
  </si>
  <si>
    <t>74 000 00000</t>
  </si>
  <si>
    <t>Передача полномочий по внешнему финансовому контролю</t>
  </si>
  <si>
    <t>74 300 00000</t>
  </si>
  <si>
    <t>Резервный фонд</t>
  </si>
  <si>
    <t>76 000 0000</t>
  </si>
  <si>
    <t xml:space="preserve">Резервный фонд администрации муниципального образования </t>
  </si>
  <si>
    <t>76 000 91200</t>
  </si>
  <si>
    <t>Резервные средства</t>
  </si>
  <si>
    <t>13</t>
  </si>
  <si>
    <t>Прочие выплаты по обязательствам государства</t>
  </si>
  <si>
    <t>75 000 90030</t>
  </si>
  <si>
    <t>Непрограммные расходы в области национальной обороны</t>
  </si>
  <si>
    <t>62 000 00000</t>
  </si>
  <si>
    <t>Расходы в области национальной безопасности и правоохранительной деятельност</t>
  </si>
  <si>
    <t>80 000 00000</t>
  </si>
  <si>
    <t>Обеспечение первичных мер пожарной безопасности в границах населенных пунктов поселения</t>
  </si>
  <si>
    <t>80 200 00000</t>
  </si>
  <si>
    <t>Осуществление полномочий по обеспечению первичных мер пожарной безопасности в границах населенных пунктов поселения</t>
  </si>
  <si>
    <t>80 200 91530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</si>
  <si>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</si>
  <si>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</t>
  </si>
  <si>
    <t>Капитальный ремонт и ремонт дворовых территорий, проездов к дворовым территориям  домов населенных пунктов</t>
  </si>
  <si>
    <t>(код целевой статьи)                                64 0 00 00000</t>
  </si>
  <si>
    <t>Осуществление части полномочий по решению вопросов местного значения в соответствии с заключенными соглашениями в целях финансового обеспечения дорожной деятельности в отношении автомобильных дорог местного значения в границах населенных пунктов за счет  ассигнований муниципального дорожного фонда</t>
  </si>
  <si>
    <t>(код целевой статьи с направлением расходов)                           64 0 00 80060</t>
  </si>
  <si>
    <t>(код целевой статьи с направлением расходов)                         64 0 00 80060</t>
  </si>
  <si>
    <t xml:space="preserve"> Ремонт и содержание автомобильных дорог общего пользования местного значения, включая  разработку проектной  документации</t>
  </si>
  <si>
    <t>(код целевой статьи)                                  65 0 00 00000</t>
  </si>
  <si>
    <t>(код целевой статьи с направлением расходов)                                   65 0 00 80070</t>
  </si>
  <si>
    <t>(код целевой статьи с направлением расходов)                      65 0 00 80070</t>
  </si>
  <si>
    <t>(код целевой статьи с направлением расходов)                              65 0 00 80070</t>
  </si>
  <si>
    <t>Мероприятия в сфере строительства, архитектуры и градостроительства</t>
  </si>
  <si>
    <t>(код целевой статьи)           66 0 00 00000</t>
  </si>
  <si>
    <t xml:space="preserve">Осуществление мероприятий в сфере градостроительства </t>
  </si>
  <si>
    <t>(код целевой статьи с направлением расходов)   66 0 00  80080</t>
  </si>
  <si>
    <t>(код целевой статьи с направлением расходов) 66 0 00 80080</t>
  </si>
  <si>
    <t>(код целевой статьи с направлением расходов)                        66 0 00 80080</t>
  </si>
  <si>
    <t>Мероприятия в сфере жилищного хозяйства</t>
  </si>
  <si>
    <t>Осуществление части полномочий по решению вопросов местного значения в соответствии с заключенными соглашениями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</si>
  <si>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Непрограммные расходы в области жилищно-коммунального хозяйства</t>
  </si>
  <si>
    <t>Мероприятия в области жилищного хозяйства</t>
  </si>
  <si>
    <t>Уплата взносов на капитальный ремонт общего имущества в многоквартирных домах на счет регионального оператора</t>
  </si>
  <si>
    <t xml:space="preserve">Мероприятия в сфере коммунального хозяйства </t>
  </si>
  <si>
    <t>Осуществление мероприятий в сфере коммунального хозяйства  за счет средств бюджета поселения</t>
  </si>
  <si>
    <t>Мероприятия в сфере благоустройства</t>
  </si>
  <si>
    <t>(код целевой статьи)                                       69 0 00 00000</t>
  </si>
  <si>
    <t>Осуществление части полномочий по решению вопросов местного значения в соответствии с заключенными соглашениями, в целях поддержания жилищно-коммунальной отрасли сельских поселений, включая расходы по сбору и транспортированию твердых коммунальных отходов и содержание мест захоронений</t>
  </si>
  <si>
    <t>(код целевой статьи с направлением расходов)                         69 0 00 80130</t>
  </si>
  <si>
    <t>(код целевой статьи с направлением расходов)                                           69 0 00 80130</t>
  </si>
  <si>
    <t>(код целевой статьи с направлением расходов)                            69 0 00 80130</t>
  </si>
  <si>
    <t>82 000 00000</t>
  </si>
  <si>
    <t>Мероприятия в области благоустройства</t>
  </si>
  <si>
    <t>82 000 93530</t>
  </si>
  <si>
    <t>Мероприятия в сфере молодежной политики</t>
  </si>
  <si>
    <t>(код целевой статьи)                                    74 0 00 00000</t>
  </si>
  <si>
    <t>Осуществление мероприятий для детей и молодежи</t>
  </si>
  <si>
    <t>(код целевой статьи с направлением расходов)                          74 0 00 80200</t>
  </si>
  <si>
    <t>(код целевой статьи с направлением расходов)                                       74 0 00 80200</t>
  </si>
  <si>
    <t>(код целевой статьи с направлением расходов)                     74 0 00 80200</t>
  </si>
  <si>
    <t>Прочие расходы в области культуры и спорта</t>
  </si>
  <si>
    <t>83 000 00000</t>
  </si>
  <si>
    <t>Мероприятия в области культуры</t>
  </si>
  <si>
    <t>83 000 90400</t>
  </si>
  <si>
    <t>200</t>
  </si>
  <si>
    <t>240</t>
  </si>
  <si>
    <t>Доплаты к пенсиям муниципальных служащих</t>
  </si>
  <si>
    <t>75 000 97010</t>
  </si>
  <si>
    <t>Социальное обеспечение и иные выплаты населению</t>
  </si>
  <si>
    <t>Публичные нормативные социальные выплаты гражданам</t>
  </si>
  <si>
    <t>Осуществление мероприятий в сфере физической культуры и спорта</t>
  </si>
  <si>
    <t>83 000 93530</t>
  </si>
  <si>
    <r>
      <t xml:space="preserve">(ПРИМЕР для бюджета поселения, </t>
    </r>
    <r>
      <rPr>
        <b/>
        <i/>
        <sz val="12"/>
        <color theme="1"/>
        <rFont val="Times New Roman"/>
        <family val="1"/>
        <charset val="204"/>
      </rPr>
      <t>имеющего муниципальные программы</t>
    </r>
    <r>
      <rPr>
        <i/>
        <sz val="12"/>
        <color theme="1"/>
        <rFont val="Times New Roman"/>
        <family val="1"/>
        <charset val="204"/>
      </rPr>
      <t>!!! ВСЕ НАИМЕНОВАНИЯ  и КОДЫ РАСХОДОВ ЦЕЛЕВЫХ СТАТЕЙ УСЛОВНЫЕ!!!  Перечень расходов и кодов бюджетной классификации устанавливается в зависимости от наличия соответствующих расходов местного бюджета, в том числе муниципальных программ)</t>
    </r>
  </si>
  <si>
    <t>Вид рас-ходов</t>
  </si>
  <si>
    <t>1. Муниципальная программа "Профилактика правонарушений на территории поселения"</t>
  </si>
  <si>
    <t>(код целевой статьи)     01 0 00 00000</t>
  </si>
  <si>
    <r>
      <t xml:space="preserve">Осуществление мероприятий,  </t>
    </r>
    <r>
      <rPr>
        <sz val="12"/>
        <color rgb="FF000000"/>
        <rFont val="Times New Roman"/>
        <family val="1"/>
        <charset val="204"/>
      </rPr>
      <t>направленных на снижение числа правонарушений</t>
    </r>
  </si>
  <si>
    <t>(код целевой статьи с направлением расходов)                                 01 0 00 81000</t>
  </si>
  <si>
    <t>(код целевой статьи с направлением расходов)                       01 0 00 81000</t>
  </si>
  <si>
    <t>(код целевой статьи с направлением расходов)                             01 0 00 81000</t>
  </si>
  <si>
    <t>2. Муниципальная программа "Пожарная безопасность в поселении"</t>
  </si>
  <si>
    <t>(код целевой статьи)            02 0 00 00000</t>
  </si>
  <si>
    <t xml:space="preserve">Подпрограмма "Реализация мероприятий  в сфере обеспечения  пожарной безопасности" </t>
  </si>
  <si>
    <t>(код целевой статьи подпрограммы)                  02 1 00 00000</t>
  </si>
  <si>
    <t>Осуществление полномочий органа местного самоуправления в сфере пожарной безопасности</t>
  </si>
  <si>
    <t>(код целевой статьи с кодом подпрограммы и направлением расходов)                       02 1 00 82000</t>
  </si>
  <si>
    <t>(код целевой статьи с кодом подпрограммы и направлением расходов)                            02 1 00 82000</t>
  </si>
  <si>
    <t>(код целевой статьи с кодом подпрограммы и направлением расходов)                                  02 1 00 82000</t>
  </si>
  <si>
    <t>Подпрограмма "Добровольная пожарная охрана"</t>
  </si>
  <si>
    <t>(код целевой статьи подпрограммы)                  02 2 00 00000</t>
  </si>
  <si>
    <t>(код целевой статьи с кодом подпрограммы и направлением расходов) 02 2 00 82000</t>
  </si>
  <si>
    <t>(код целевой статьи с кодом подпрограммы и направлением расходов)                            02 2 00 82000</t>
  </si>
  <si>
    <t>3. Муниципальная программа "Молодежь поселения"</t>
  </si>
  <si>
    <t>(код целевой статьи) 03 0 00 00000</t>
  </si>
  <si>
    <t>(код целевой статьи с направлением расходов)                             03 0 00 83000</t>
  </si>
  <si>
    <t>(код целевой статьи с направлением расходов)                                   03 0 00 83000</t>
  </si>
  <si>
    <t>(код целевой статьи с направлением расходов)                               03 0 00 83000</t>
  </si>
  <si>
    <t>4. Муниципальная программа "Культура в поселении"</t>
  </si>
  <si>
    <t>(код целевой статьи)          04 0 00 00000</t>
  </si>
  <si>
    <t>Расходы на обеспечение деятельности подведомственных учреждений</t>
  </si>
  <si>
    <t>(код целевой статьи с направлением расходов)                             04 0 00 84000</t>
  </si>
  <si>
    <t>(код целевой статьи с направлением расходов)                               04 0 00 84000</t>
  </si>
  <si>
    <t>600</t>
  </si>
  <si>
    <t>Субсидии бюджетным учреждениям</t>
  </si>
  <si>
    <t>(код целевой статьи с направлением расходов) 04 0 00 84000</t>
  </si>
  <si>
    <t>610</t>
  </si>
  <si>
    <t>(код целевой статьи с направлением расходов)                            04 0 00 84000</t>
  </si>
  <si>
    <t>II. МУНИЦИПАЛЬНЫЕ ПРОГРАММЫ ВЕЛЬСКОГО МУНИЦИПАЛЬНОГО РАЙОНА АРХАНГЕЛЬСКОЙ ОБЛАСТИ</t>
  </si>
  <si>
    <t>1. Муниципальная программа МО "Вельский муниципальный район" "Поддержка в области дорожной деятельности и пассажирских автоперевозок на 2020-2021 годы"</t>
  </si>
  <si>
    <t>10 0 00 00000</t>
  </si>
  <si>
    <t>Подпрограмма "Развитие и совершенствование сети автомобильных дорог общего пользования местного значения в Вельском районе"</t>
  </si>
  <si>
    <t>10 1 00 00000</t>
  </si>
  <si>
    <t>Содержание автомобильных дорог общего пользования местного значения и искусственных сооружений на них, а также других объектов транспортной инфраструктуры</t>
  </si>
  <si>
    <t>10 1 01 00000</t>
  </si>
  <si>
    <t>Мероприятия в сфере дорожного хозяйства</t>
  </si>
  <si>
    <t>10 1 01 83020</t>
  </si>
  <si>
    <t>2. Муниципальная программа МО "Вельский муниципальный район" "Жилищно-коммунальное хозяйствои благоустройство на 2019-2021 годы"</t>
  </si>
  <si>
    <t>16 000 00000</t>
  </si>
  <si>
    <t>Мероприятия по сбору и вывозу бытовых отходов и мусора</t>
  </si>
  <si>
    <t>16 006 00000</t>
  </si>
  <si>
    <t>Мероприятия в области благоустройства территории</t>
  </si>
  <si>
    <t>16 006 83530</t>
  </si>
  <si>
    <t>Мероприятия по организации и содержанию мест захоронения на территории сельских поселений</t>
  </si>
  <si>
    <t>16 008 00000</t>
  </si>
  <si>
    <t>16 008 83530</t>
  </si>
  <si>
    <t>3. Муниципальная программа МО "Вельский муниципальный район" "Развитие территориального общественного самоуправления Вельского района на 2019-2021 годы"</t>
  </si>
  <si>
    <t>08 000 00000</t>
  </si>
  <si>
    <t>Организация и проведение ежегодного конкурса проектов ТОС "Общественная инициатива"</t>
  </si>
  <si>
    <t>08 001 00000</t>
  </si>
  <si>
    <t>Развитие территориального общественного самоуправления</t>
  </si>
  <si>
    <t>08 001 S8420</t>
  </si>
  <si>
    <t>III. НЕПРОГРАММНЫЕ НАПРАВЛЕНИЯ ДЕЯТЕЛЬНОСТИ</t>
  </si>
  <si>
    <t>Мероприятия в сфере гражданской обороны и защиты населения и территории Архангельской области от чрезвычайных ситуаций, осуществляемые органами местного самоуправления</t>
  </si>
  <si>
    <t>80 200 81520</t>
  </si>
  <si>
    <t>Резервный фонд Правительства Архангельской области</t>
  </si>
  <si>
    <t>67 000 00000</t>
  </si>
  <si>
    <t>67 000 71400</t>
  </si>
  <si>
    <t>Приложение № 7</t>
  </si>
  <si>
    <t>рублей</t>
  </si>
  <si>
    <t>Наименование</t>
  </si>
  <si>
    <t>на заработную плату органов местного самоуправления муниципального образования 
с начислением 
на нее страховых взносов во внебюджетные фонды</t>
  </si>
  <si>
    <t>на заработную плату работников муниципальных учреждений 
с начислением 
на нее страховых взносов во внебюджетные фонды (с учетом финансового обеспечения муниципального задания)</t>
  </si>
  <si>
    <t xml:space="preserve">на оплату коммунальных услуг </t>
  </si>
  <si>
    <t>на уплату налогов и сборов во вновь открытых учреждениях образования 
и культуры</t>
  </si>
  <si>
    <t xml:space="preserve">      в том числе:</t>
  </si>
  <si>
    <t>ИТОГО</t>
  </si>
  <si>
    <t>Приложение № 8</t>
  </si>
  <si>
    <t>Наименование полномочия</t>
  </si>
  <si>
    <t>Осуществление части полномочий по решению вопросаместного значения по внешнему финансовому контролю</t>
  </si>
  <si>
    <t>Осуществление части полномочий по решению вопросаместного значения по исполнению бюджетов поселений</t>
  </si>
  <si>
    <t>Приложение № 10</t>
  </si>
  <si>
    <t>(ПРИМЕР для сельского поселения, привлекающего кредиты кредитных организаций и  бюджетные кредиты, а также предоставляющего муниципальные гарантии)</t>
  </si>
  <si>
    <t>Утверждено</t>
  </si>
  <si>
    <t xml:space="preserve">Муниципальные гарантии </t>
  </si>
  <si>
    <t>Кредиты кредитных организаций</t>
  </si>
  <si>
    <t>Бюджетные кредиты из других бюджетов бюджетной системы Российской Федерации</t>
  </si>
  <si>
    <t>Итого муниципальный долг</t>
  </si>
  <si>
    <t>Наименование показателя</t>
  </si>
  <si>
    <t>Сумма, 
рублей</t>
  </si>
  <si>
    <t>Предель-ный срок погаше-ния</t>
  </si>
  <si>
    <t>Муниципальные заимствования в валюте Российской Федерации, всего</t>
  </si>
  <si>
    <t>-</t>
  </si>
  <si>
    <t>в том числе:</t>
  </si>
  <si>
    <t>Привлечение</t>
  </si>
  <si>
    <t>из них: привлечение из федерального бюджета бюджетных кредитов на пополнение остатков средств на счете бюджета</t>
  </si>
  <si>
    <t>Погашение</t>
  </si>
  <si>
    <t>из них: погашение бюджетных кредитов на пополнение остатков средств на едином счете бюджета</t>
  </si>
  <si>
    <t>Приложение № 11</t>
  </si>
  <si>
    <t>№ п/п</t>
  </si>
  <si>
    <t>Наименование принципала</t>
  </si>
  <si>
    <t>Цель гарантирова-ния</t>
  </si>
  <si>
    <t>Сумма гаранти-рования,         рублей</t>
  </si>
  <si>
    <t xml:space="preserve">Год предос-тавления </t>
  </si>
  <si>
    <t>Наличие права регрессно-го требо-вания</t>
  </si>
  <si>
    <t>Проверка финансово-го состоя-ния прин-ципала</t>
  </si>
  <si>
    <t>Иные условия предоставления и исполнения муниципальной гарантии</t>
  </si>
  <si>
    <t>Исполнение муниципальных гарантий</t>
  </si>
  <si>
    <t>Объем бюджетных ассигнований на исполнение муниципальных гарантий  по возможным гарантийным случаям,  рублей</t>
  </si>
  <si>
    <t>За счет источников финансирования дефицита местного бюджета</t>
  </si>
  <si>
    <t>За счет расходов местного бюджета</t>
  </si>
  <si>
    <t>Приложение № 6</t>
  </si>
  <si>
    <t>75 000 99030</t>
  </si>
  <si>
    <t>76 000 99030</t>
  </si>
  <si>
    <t>77 000 99030</t>
  </si>
  <si>
    <t>74 300 99020</t>
  </si>
  <si>
    <t>75 300 99020</t>
  </si>
  <si>
    <t>76 300 99020</t>
  </si>
  <si>
    <t>Нормативы распределения доходов, не установленные бюджетным законодательством на 2024 год и плановый период 2025 и 2026 годов</t>
  </si>
  <si>
    <t>2026 год</t>
  </si>
  <si>
    <t>Объем средств, направляемых в 2024 году:</t>
  </si>
  <si>
    <t>на              1 января 2025 года</t>
  </si>
  <si>
    <t>на              1 января 2026 года</t>
  </si>
  <si>
    <t>на              1 января 2027 года</t>
  </si>
  <si>
    <t>Единая субвенция бюджетам муниципальных районов, муниципальных округов и городских округов Архангельской области</t>
  </si>
  <si>
    <t>61 000 Л8790</t>
  </si>
  <si>
    <t>61 000 Л8793</t>
  </si>
  <si>
    <t>Осуществление первичного воинского учета органами местного самоуправления поселений, муниципальных и городских округов (субвенции бюджетам муниципальных районов, муниципальных округов и городских округов Архангельской области)</t>
  </si>
  <si>
    <t>62 000 51181</t>
  </si>
  <si>
    <t xml:space="preserve"> сельского поселения "Низовское"</t>
  </si>
  <si>
    <t xml:space="preserve"> сельского поселения "Низовское"  </t>
  </si>
  <si>
    <t xml:space="preserve">Прогнозируемое поступление доходов бюджета сельского поселения "Низовское" Вельского муниципального района Архангельской области на 2024 год и на плановый период 2025 и 2026 годов                      </t>
  </si>
  <si>
    <t>сельского поселения "Низовское"</t>
  </si>
  <si>
    <t>Источники финансирования дефицита бюджета сельского поселения "Низовское" Вельского муниципального района Архангельской области на 2024 год и на плановый период 2025 и 2026 годов</t>
  </si>
  <si>
    <t>Распределение расходов по разделам и подразделам бюджета сельского поселения "Низовское" Вельского муниципального района Архангельской области на 2024 год и на плановый период 2025 и 2026 годов</t>
  </si>
  <si>
    <t xml:space="preserve">сельского поселения "Низовское"  </t>
  </si>
  <si>
    <t>Ведомственная структура расходов бюджета сельского поселения "Низовское" Вельского муниципального района Архангельской области и распределение бюджетных ассигнований по разделам, подразделам, целевым статьям и группам и подгруппам видов расходов                                                                                                                             на 2024 год и на плановый период 2025 и 2026 годов</t>
  </si>
  <si>
    <t>Администрация сельского поселения "Низовское"  Вельского муниципального района Архангельской области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</si>
  <si>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бюджета сельского поселения "Низовское" Вельского муниципального района Архангельской области на 2024 год и на плановый период 2025 и 2026 годов</t>
  </si>
  <si>
    <t>Распределение отдельных видов расходов бюджета сельского поселения "Низовское" на 2024 год в разрезе ведомственной структуры расходов</t>
  </si>
  <si>
    <t>Администрация сельского поселения "Низовское" Вельского муниципального района Архангельской области</t>
  </si>
  <si>
    <t xml:space="preserve">Объемы предоставления иных межбюджетных трансфертов из бюджета сельского поселения "Низовское" Вельского муниципального района Архангельской области бюджету Вельского муниципального района Архангельской области на 2024 год и на плановый период 2025 и 2026 годов на осуществление части полномочий по решению вопросов местного значения в соответствии с заключенными соглашениями </t>
  </si>
  <si>
    <t xml:space="preserve">Верхний предел муниципального внутреннего долга сельского поселения "Низовское" Вельского муниципального района Архангельской области на 1 января 2025 года, на 1 января 2026 года и на 1 января 2027 года по видам долговых обязательств
</t>
  </si>
  <si>
    <t>Программа муниципальных внутренних заимствований сельского поселения "Низовское" Вельского муниципального района Архангельской области на 2023 год и на плановый период 2024 и 2025 годов</t>
  </si>
  <si>
    <t xml:space="preserve">Программа муниципальных гарантий сельского поселения "Низовское" Вельского муниципального района Архангельской области на 2024 год и на плановый период 2025 и 2026 годов </t>
  </si>
  <si>
    <t>1. Перечень муниципальных гарантий муниципального образования бюджета сельского поселения "Низовское" Вельского муниципального района Архангельской области, подлежащих предоставлению в 2024 – 2026 годах</t>
  </si>
  <si>
    <t>2. Общий объем бюджетных ассигнований, предусмотренных на исполнение муниципальных гарантий бюджета сельского поселения "Низовское" Вельского муниципального района Архангельской области по возможным гарантийным случаям</t>
  </si>
  <si>
    <t>75 000 90480</t>
  </si>
  <si>
    <t>755</t>
  </si>
  <si>
    <t>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</si>
  <si>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</si>
  <si>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76 000 00000</t>
  </si>
  <si>
    <t>I. МУНИЦИПАЛЬНЫЕ ПРОГРАММЫ СЕЛЬСКОГО ПОСЕЛЕНИЯ "НИЗОВСКОЕ" ВЕЛЬСКОГО МУНИЦИПАЛЬНОГО РАЙОНА АРХАНГЕЛЬСКОЙ ОБЛАСТИ</t>
  </si>
  <si>
    <t xml:space="preserve">от «26» декабря 2023 г. № 81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</si>
</sst>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[&lt;=999]000;[&lt;=9999]000\-00;000\-0000"/>
    <numFmt numFmtId="166" formatCode="0000"/>
    <numFmt numFmtId="167" formatCode="0#"/>
    <numFmt numFmtId="168" formatCode="000000"/>
    <numFmt numFmtId="169" formatCode="_-* #,##0.0_р_._-;\-* #,##0.0_р_._-;_-* &quot;-&quot;?_р_._-;_-@_-"/>
    <numFmt numFmtId="170" formatCode="#,##0.00_ ;\-#,##0.00\ "/>
  </numFmts>
  <fonts count="30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i/>
      <u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4" fillId="0" borderId="0"/>
    <xf numFmtId="0" fontId="9" fillId="0" borderId="0"/>
    <xf numFmtId="0" fontId="12" fillId="0" borderId="0"/>
  </cellStyleXfs>
  <cellXfs count="498">
    <xf numFmtId="0" fontId="0" fillId="0" borderId="0" xfId="0"/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4" fontId="7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indent="1"/>
    </xf>
    <xf numFmtId="164" fontId="3" fillId="0" borderId="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 wrapText="1"/>
    </xf>
    <xf numFmtId="0" fontId="3" fillId="0" borderId="0" xfId="1" applyFont="1" applyFill="1" applyAlignment="1">
      <alignment horizontal="center"/>
    </xf>
    <xf numFmtId="4" fontId="3" fillId="0" borderId="2" xfId="1" applyNumberFormat="1" applyFont="1" applyFill="1" applyBorder="1" applyAlignment="1">
      <alignment horizontal="center"/>
    </xf>
    <xf numFmtId="4" fontId="3" fillId="0" borderId="2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left" vertical="center" wrapText="1" indent="1"/>
    </xf>
    <xf numFmtId="4" fontId="3" fillId="2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left" vertical="center" wrapText="1" indent="1"/>
    </xf>
    <xf numFmtId="4" fontId="7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4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wrapText="1" indent="1"/>
    </xf>
    <xf numFmtId="0" fontId="3" fillId="0" borderId="2" xfId="0" applyFont="1" applyFill="1" applyBorder="1" applyAlignment="1">
      <alignment wrapText="1"/>
    </xf>
    <xf numFmtId="0" fontId="5" fillId="0" borderId="0" xfId="0" applyFont="1" applyFill="1" applyAlignment="1">
      <alignment horizontal="left"/>
    </xf>
    <xf numFmtId="49" fontId="3" fillId="0" borderId="5" xfId="0" applyNumberFormat="1" applyFont="1" applyFill="1" applyBorder="1" applyAlignment="1">
      <alignment horizontal="left" vertical="center"/>
    </xf>
    <xf numFmtId="0" fontId="3" fillId="0" borderId="2" xfId="0" applyNumberFormat="1" applyFont="1" applyBorder="1" applyAlignment="1">
      <alignment horizontal="left" wrapText="1" indent="1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6" xfId="0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>
      <alignment horizontal="left" vertical="center" wrapText="1" readingOrder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2" applyFont="1" applyFill="1" applyAlignment="1">
      <alignment horizontal="center"/>
    </xf>
    <xf numFmtId="0" fontId="3" fillId="0" borderId="0" xfId="2" applyFont="1" applyFill="1" applyAlignment="1">
      <alignment vertical="top" wrapText="1"/>
    </xf>
    <xf numFmtId="0" fontId="10" fillId="0" borderId="0" xfId="2" applyFont="1"/>
    <xf numFmtId="0" fontId="3" fillId="0" borderId="0" xfId="2" applyFont="1" applyFill="1" applyAlignment="1">
      <alignment wrapText="1"/>
    </xf>
    <xf numFmtId="0" fontId="3" fillId="0" borderId="0" xfId="2" applyFont="1" applyFill="1" applyAlignment="1">
      <alignment horizontal="right"/>
    </xf>
    <xf numFmtId="0" fontId="3" fillId="0" borderId="1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2" fillId="3" borderId="1" xfId="2" applyFont="1" applyFill="1" applyBorder="1" applyAlignment="1">
      <alignment horizontal="center" vertical="center"/>
    </xf>
    <xf numFmtId="164" fontId="7" fillId="3" borderId="1" xfId="2" applyNumberFormat="1" applyFont="1" applyFill="1" applyBorder="1" applyAlignment="1">
      <alignment horizontal="right" vertical="center"/>
    </xf>
    <xf numFmtId="0" fontId="11" fillId="3" borderId="0" xfId="2" applyFont="1" applyFill="1"/>
    <xf numFmtId="0" fontId="3" fillId="3" borderId="3" xfId="2" applyFont="1" applyFill="1" applyBorder="1" applyAlignment="1">
      <alignment horizontal="left" vertical="center" wrapText="1"/>
    </xf>
    <xf numFmtId="0" fontId="3" fillId="3" borderId="3" xfId="2" applyFont="1" applyFill="1" applyBorder="1" applyAlignment="1">
      <alignment horizontal="center" vertical="center" wrapText="1"/>
    </xf>
    <xf numFmtId="164" fontId="3" fillId="3" borderId="3" xfId="2" applyNumberFormat="1" applyFont="1" applyFill="1" applyBorder="1" applyAlignment="1">
      <alignment horizontal="right" vertical="center"/>
    </xf>
    <xf numFmtId="0" fontId="10" fillId="3" borderId="0" xfId="2" applyFont="1" applyFill="1" applyAlignment="1">
      <alignment vertical="center"/>
    </xf>
    <xf numFmtId="0" fontId="3" fillId="3" borderId="2" xfId="2" applyFont="1" applyFill="1" applyBorder="1" applyAlignment="1">
      <alignment horizontal="left" vertical="center" wrapText="1" indent="1"/>
    </xf>
    <xf numFmtId="0" fontId="3" fillId="3" borderId="2" xfId="2" applyFont="1" applyFill="1" applyBorder="1" applyAlignment="1">
      <alignment horizontal="center" vertical="center" wrapText="1"/>
    </xf>
    <xf numFmtId="164" fontId="3" fillId="3" borderId="2" xfId="2" applyNumberFormat="1" applyFont="1" applyFill="1" applyBorder="1" applyAlignment="1">
      <alignment horizontal="right" vertical="center"/>
    </xf>
    <xf numFmtId="0" fontId="3" fillId="3" borderId="2" xfId="2" applyFont="1" applyFill="1" applyBorder="1" applyAlignment="1">
      <alignment horizontal="left" vertical="center" wrapText="1"/>
    </xf>
    <xf numFmtId="0" fontId="3" fillId="3" borderId="11" xfId="2" applyFont="1" applyFill="1" applyBorder="1" applyAlignment="1">
      <alignment horizontal="left" vertical="center" wrapText="1" indent="1"/>
    </xf>
    <xf numFmtId="0" fontId="3" fillId="3" borderId="11" xfId="2" applyFont="1" applyFill="1" applyBorder="1" applyAlignment="1">
      <alignment horizontal="center" vertical="center" wrapText="1"/>
    </xf>
    <xf numFmtId="164" fontId="3" fillId="3" borderId="11" xfId="2" applyNumberFormat="1" applyFont="1" applyFill="1" applyBorder="1" applyAlignment="1">
      <alignment horizontal="righ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center" vertical="center"/>
    </xf>
    <xf numFmtId="4" fontId="7" fillId="0" borderId="1" xfId="2" applyNumberFormat="1" applyFont="1" applyFill="1" applyBorder="1" applyAlignment="1">
      <alignment horizontal="right" vertical="center"/>
    </xf>
    <xf numFmtId="0" fontId="3" fillId="0" borderId="3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center" vertical="center"/>
    </xf>
    <xf numFmtId="4" fontId="3" fillId="0" borderId="3" xfId="2" applyNumberFormat="1" applyFont="1" applyBorder="1" applyAlignment="1">
      <alignment horizontal="right"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right" vertical="center"/>
    </xf>
    <xf numFmtId="0" fontId="3" fillId="0" borderId="2" xfId="2" applyFont="1" applyFill="1" applyBorder="1" applyAlignment="1">
      <alignment horizontal="left" vertical="center" wrapText="1" indent="1"/>
    </xf>
    <xf numFmtId="0" fontId="3" fillId="0" borderId="11" xfId="2" applyFont="1" applyFill="1" applyBorder="1" applyAlignment="1">
      <alignment horizontal="left" vertical="center" wrapText="1" indent="1"/>
    </xf>
    <xf numFmtId="0" fontId="3" fillId="0" borderId="11" xfId="2" applyFont="1" applyFill="1" applyBorder="1" applyAlignment="1">
      <alignment horizontal="center" vertical="center" wrapText="1"/>
    </xf>
    <xf numFmtId="4" fontId="3" fillId="0" borderId="11" xfId="2" applyNumberFormat="1" applyFont="1" applyBorder="1" applyAlignment="1">
      <alignment horizontal="right" vertical="center"/>
    </xf>
    <xf numFmtId="0" fontId="2" fillId="0" borderId="1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vertical="center"/>
    </xf>
    <xf numFmtId="4" fontId="2" fillId="0" borderId="1" xfId="2" applyNumberFormat="1" applyFont="1" applyBorder="1" applyAlignment="1">
      <alignment horizontal="right" vertical="center"/>
    </xf>
    <xf numFmtId="0" fontId="10" fillId="0" borderId="0" xfId="2" applyFont="1" applyAlignment="1">
      <alignment horizontal="center"/>
    </xf>
    <xf numFmtId="0" fontId="13" fillId="0" borderId="0" xfId="3" applyFont="1" applyFill="1"/>
    <xf numFmtId="49" fontId="10" fillId="0" borderId="0" xfId="3" applyNumberFormat="1" applyFont="1" applyFill="1" applyAlignment="1">
      <alignment vertical="top"/>
    </xf>
    <xf numFmtId="0" fontId="10" fillId="0" borderId="0" xfId="3" applyFont="1" applyFill="1" applyAlignment="1">
      <alignment vertical="top"/>
    </xf>
    <xf numFmtId="49" fontId="14" fillId="0" borderId="0" xfId="3" applyNumberFormat="1" applyFont="1" applyFill="1" applyAlignment="1">
      <alignment horizontal="left" vertical="center" indent="1"/>
    </xf>
    <xf numFmtId="0" fontId="14" fillId="0" borderId="0" xfId="3" applyFont="1" applyFill="1" applyAlignment="1">
      <alignment horizontal="left" vertical="center" indent="1"/>
    </xf>
    <xf numFmtId="0" fontId="3" fillId="0" borderId="0" xfId="3" applyFont="1" applyFill="1" applyAlignment="1">
      <alignment horizontal="right"/>
    </xf>
    <xf numFmtId="0" fontId="14" fillId="0" borderId="1" xfId="3" applyFont="1" applyFill="1" applyBorder="1" applyAlignment="1">
      <alignment horizontal="center" vertical="center" wrapText="1"/>
    </xf>
    <xf numFmtId="164" fontId="13" fillId="0" borderId="0" xfId="3" applyNumberFormat="1" applyFont="1" applyFill="1"/>
    <xf numFmtId="0" fontId="15" fillId="0" borderId="3" xfId="3" applyFont="1" applyFill="1" applyBorder="1" applyAlignment="1">
      <alignment horizontal="left" vertical="center" wrapText="1"/>
    </xf>
    <xf numFmtId="49" fontId="15" fillId="0" borderId="3" xfId="3" applyNumberFormat="1" applyFont="1" applyFill="1" applyBorder="1" applyAlignment="1">
      <alignment horizontal="center" vertical="center" wrapText="1"/>
    </xf>
    <xf numFmtId="4" fontId="15" fillId="0" borderId="3" xfId="3" applyNumberFormat="1" applyFont="1" applyFill="1" applyBorder="1" applyAlignment="1">
      <alignment horizontal="right" vertical="center" wrapText="1"/>
    </xf>
    <xf numFmtId="0" fontId="17" fillId="0" borderId="2" xfId="3" applyFont="1" applyBorder="1" applyAlignment="1">
      <alignment horizontal="left" vertical="center" wrapText="1"/>
    </xf>
    <xf numFmtId="49" fontId="14" fillId="4" borderId="2" xfId="3" applyNumberFormat="1" applyFont="1" applyFill="1" applyBorder="1" applyAlignment="1">
      <alignment horizontal="center" vertical="center"/>
    </xf>
    <xf numFmtId="4" fontId="14" fillId="0" borderId="2" xfId="3" applyNumberFormat="1" applyFont="1" applyFill="1" applyBorder="1" applyAlignment="1">
      <alignment horizontal="right" vertical="center" wrapText="1"/>
    </xf>
    <xf numFmtId="0" fontId="17" fillId="0" borderId="4" xfId="3" applyFont="1" applyBorder="1" applyAlignment="1">
      <alignment horizontal="left" vertical="center" wrapText="1"/>
    </xf>
    <xf numFmtId="49" fontId="14" fillId="4" borderId="4" xfId="3" applyNumberFormat="1" applyFont="1" applyFill="1" applyBorder="1" applyAlignment="1">
      <alignment horizontal="center" vertical="center"/>
    </xf>
    <xf numFmtId="4" fontId="14" fillId="0" borderId="4" xfId="3" applyNumberFormat="1" applyFont="1" applyFill="1" applyBorder="1" applyAlignment="1">
      <alignment horizontal="right" vertical="center" wrapText="1"/>
    </xf>
    <xf numFmtId="0" fontId="18" fillId="0" borderId="3" xfId="3" applyFont="1" applyBorder="1" applyAlignment="1">
      <alignment horizontal="left" vertical="center" wrapText="1"/>
    </xf>
    <xf numFmtId="49" fontId="15" fillId="4" borderId="3" xfId="3" applyNumberFormat="1" applyFont="1" applyFill="1" applyBorder="1" applyAlignment="1">
      <alignment horizontal="center" vertical="center"/>
    </xf>
    <xf numFmtId="0" fontId="15" fillId="2" borderId="3" xfId="3" applyFont="1" applyFill="1" applyBorder="1" applyAlignment="1">
      <alignment horizontal="left" vertical="center" wrapText="1"/>
    </xf>
    <xf numFmtId="49" fontId="14" fillId="0" borderId="3" xfId="3" applyNumberFormat="1" applyFont="1" applyFill="1" applyBorder="1" applyAlignment="1">
      <alignment horizontal="center" vertical="center" wrapText="1"/>
    </xf>
    <xf numFmtId="0" fontId="14" fillId="2" borderId="2" xfId="3" applyFont="1" applyFill="1" applyBorder="1" applyAlignment="1">
      <alignment horizontal="left" vertical="center" wrapText="1"/>
    </xf>
    <xf numFmtId="49" fontId="14" fillId="0" borderId="2" xfId="3" applyNumberFormat="1" applyFont="1" applyFill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left" vertical="center" wrapText="1"/>
    </xf>
    <xf numFmtId="49" fontId="14" fillId="0" borderId="4" xfId="3" applyNumberFormat="1" applyFont="1" applyFill="1" applyBorder="1" applyAlignment="1">
      <alignment horizontal="center" vertical="center" wrapText="1"/>
    </xf>
    <xf numFmtId="49" fontId="3" fillId="5" borderId="2" xfId="3" applyNumberFormat="1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left" vertical="center" wrapText="1"/>
    </xf>
    <xf numFmtId="49" fontId="3" fillId="5" borderId="4" xfId="3" applyNumberFormat="1" applyFont="1" applyFill="1" applyBorder="1" applyAlignment="1">
      <alignment horizontal="center" vertical="center"/>
    </xf>
    <xf numFmtId="0" fontId="15" fillId="2" borderId="3" xfId="3" applyFont="1" applyFill="1" applyBorder="1" applyAlignment="1">
      <alignment vertical="center" wrapText="1"/>
    </xf>
    <xf numFmtId="0" fontId="14" fillId="2" borderId="4" xfId="3" applyFont="1" applyFill="1" applyBorder="1" applyAlignment="1">
      <alignment vertical="center" wrapText="1"/>
    </xf>
    <xf numFmtId="4" fontId="14" fillId="0" borderId="4" xfId="3" applyNumberFormat="1" applyFont="1" applyFill="1" applyBorder="1" applyAlignment="1">
      <alignment horizontal="right" vertical="center"/>
    </xf>
    <xf numFmtId="0" fontId="13" fillId="0" borderId="0" xfId="3" applyFont="1" applyFill="1" applyAlignment="1">
      <alignment vertical="center"/>
    </xf>
    <xf numFmtId="49" fontId="2" fillId="5" borderId="3" xfId="3" applyNumberFormat="1" applyFont="1" applyFill="1" applyBorder="1" applyAlignment="1">
      <alignment horizontal="center" vertical="center"/>
    </xf>
    <xf numFmtId="0" fontId="14" fillId="2" borderId="11" xfId="3" applyFont="1" applyFill="1" applyBorder="1" applyAlignment="1">
      <alignment horizontal="left" vertical="center" wrapText="1"/>
    </xf>
    <xf numFmtId="49" fontId="3" fillId="5" borderId="11" xfId="3" applyNumberFormat="1" applyFont="1" applyFill="1" applyBorder="1" applyAlignment="1">
      <alignment horizontal="center" vertical="center"/>
    </xf>
    <xf numFmtId="4" fontId="14" fillId="0" borderId="11" xfId="3" applyNumberFormat="1" applyFont="1" applyFill="1" applyBorder="1" applyAlignment="1">
      <alignment horizontal="right" vertical="center"/>
    </xf>
    <xf numFmtId="4" fontId="14" fillId="0" borderId="1" xfId="3" applyNumberFormat="1" applyFont="1" applyFill="1" applyBorder="1" applyAlignment="1">
      <alignment horizontal="right" vertical="center"/>
    </xf>
    <xf numFmtId="4" fontId="15" fillId="0" borderId="1" xfId="3" applyNumberFormat="1" applyFont="1" applyFill="1" applyBorder="1" applyAlignment="1">
      <alignment horizontal="right" vertical="center"/>
    </xf>
    <xf numFmtId="4" fontId="15" fillId="0" borderId="1" xfId="3" applyNumberFormat="1" applyFont="1" applyFill="1" applyBorder="1" applyAlignment="1">
      <alignment horizontal="right" vertical="center" wrapText="1"/>
    </xf>
    <xf numFmtId="0" fontId="14" fillId="0" borderId="0" xfId="3" applyFont="1" applyFill="1" applyAlignment="1">
      <alignment vertical="center"/>
    </xf>
    <xf numFmtId="49" fontId="13" fillId="0" borderId="0" xfId="3" applyNumberFormat="1" applyFont="1" applyFill="1" applyAlignment="1">
      <alignment vertical="center"/>
    </xf>
    <xf numFmtId="164" fontId="13" fillId="0" borderId="0" xfId="3" applyNumberFormat="1" applyFont="1" applyFill="1" applyAlignment="1">
      <alignment vertical="center"/>
    </xf>
    <xf numFmtId="49" fontId="13" fillId="0" borderId="0" xfId="3" applyNumberFormat="1" applyFont="1" applyFill="1"/>
    <xf numFmtId="0" fontId="13" fillId="0" borderId="0" xfId="3" applyFont="1" applyFill="1" applyAlignment="1">
      <alignment horizontal="right"/>
    </xf>
    <xf numFmtId="0" fontId="13" fillId="0" borderId="0" xfId="3" applyFont="1" applyFill="1" applyAlignment="1">
      <alignment horizontal="center"/>
    </xf>
    <xf numFmtId="0" fontId="14" fillId="0" borderId="0" xfId="3" applyFont="1" applyFill="1"/>
    <xf numFmtId="0" fontId="3" fillId="0" borderId="0" xfId="3" applyFont="1" applyFill="1" applyAlignment="1">
      <alignment vertical="top"/>
    </xf>
    <xf numFmtId="49" fontId="3" fillId="0" borderId="0" xfId="3" applyNumberFormat="1" applyFont="1" applyFill="1" applyAlignment="1">
      <alignment vertical="top"/>
    </xf>
    <xf numFmtId="49" fontId="14" fillId="0" borderId="0" xfId="3" applyNumberFormat="1" applyFont="1" applyFill="1" applyAlignment="1">
      <alignment vertical="center"/>
    </xf>
    <xf numFmtId="0" fontId="3" fillId="0" borderId="0" xfId="3" applyFont="1" applyAlignment="1">
      <alignment vertical="center" wrapText="1"/>
    </xf>
    <xf numFmtId="49" fontId="14" fillId="0" borderId="0" xfId="3" applyNumberFormat="1" applyFont="1" applyFill="1"/>
    <xf numFmtId="49" fontId="14" fillId="0" borderId="0" xfId="3" applyNumberFormat="1" applyFont="1" applyFill="1" applyAlignment="1">
      <alignment horizontal="right" vertical="center"/>
    </xf>
    <xf numFmtId="164" fontId="14" fillId="0" borderId="0" xfId="3" applyNumberFormat="1" applyFont="1" applyFill="1"/>
    <xf numFmtId="0" fontId="15" fillId="0" borderId="1" xfId="3" applyFont="1" applyFill="1" applyBorder="1" applyAlignment="1">
      <alignment horizontal="left" vertical="center" wrapText="1"/>
    </xf>
    <xf numFmtId="165" fontId="15" fillId="0" borderId="1" xfId="3" applyNumberFormat="1" applyFont="1" applyFill="1" applyBorder="1" applyAlignment="1">
      <alignment horizontal="center" vertical="center"/>
    </xf>
    <xf numFmtId="49" fontId="14" fillId="0" borderId="1" xfId="3" applyNumberFormat="1" applyFont="1" applyFill="1" applyBorder="1" applyAlignment="1">
      <alignment horizontal="center" vertical="center"/>
    </xf>
    <xf numFmtId="166" fontId="14" fillId="0" borderId="1" xfId="3" applyNumberFormat="1" applyFont="1" applyFill="1" applyBorder="1" applyAlignment="1">
      <alignment horizontal="center" vertical="center"/>
    </xf>
    <xf numFmtId="49" fontId="14" fillId="0" borderId="1" xfId="3" applyNumberFormat="1" applyFont="1" applyFill="1" applyBorder="1" applyAlignment="1">
      <alignment horizontal="center" vertical="center" wrapText="1"/>
    </xf>
    <xf numFmtId="4" fontId="19" fillId="0" borderId="1" xfId="3" applyNumberFormat="1" applyFont="1" applyFill="1" applyBorder="1" applyAlignment="1">
      <alignment horizontal="right" vertical="center" wrapText="1"/>
    </xf>
    <xf numFmtId="49" fontId="2" fillId="5" borderId="1" xfId="3" applyNumberFormat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164" fontId="14" fillId="0" borderId="0" xfId="3" applyNumberFormat="1" applyFont="1" applyFill="1" applyAlignment="1">
      <alignment vertical="center"/>
    </xf>
    <xf numFmtId="0" fontId="2" fillId="2" borderId="1" xfId="3" applyFont="1" applyFill="1" applyBorder="1" applyAlignment="1">
      <alignment horizontal="left" vertical="center" wrapText="1"/>
    </xf>
    <xf numFmtId="165" fontId="3" fillId="2" borderId="1" xfId="3" applyNumberFormat="1" applyFont="1" applyFill="1" applyBorder="1" applyAlignment="1">
      <alignment horizontal="center" vertical="center"/>
    </xf>
    <xf numFmtId="49" fontId="2" fillId="2" borderId="1" xfId="3" applyNumberFormat="1" applyFont="1" applyFill="1" applyBorder="1" applyAlignment="1">
      <alignment horizontal="center" vertical="center"/>
    </xf>
    <xf numFmtId="4" fontId="2" fillId="2" borderId="1" xfId="3" applyNumberFormat="1" applyFont="1" applyFill="1" applyBorder="1" applyAlignment="1">
      <alignment horizontal="right" vertical="center" wrapText="1"/>
    </xf>
    <xf numFmtId="164" fontId="3" fillId="2" borderId="0" xfId="3" applyNumberFormat="1" applyFont="1" applyFill="1" applyAlignment="1">
      <alignment vertical="center"/>
    </xf>
    <xf numFmtId="0" fontId="3" fillId="2" borderId="0" xfId="3" applyFont="1" applyFill="1"/>
    <xf numFmtId="0" fontId="3" fillId="2" borderId="3" xfId="3" applyFont="1" applyFill="1" applyBorder="1" applyAlignment="1">
      <alignment horizontal="left" vertical="center" wrapText="1"/>
    </xf>
    <xf numFmtId="165" fontId="3" fillId="2" borderId="3" xfId="3" applyNumberFormat="1" applyFont="1" applyFill="1" applyBorder="1" applyAlignment="1">
      <alignment horizontal="center" vertical="center"/>
    </xf>
    <xf numFmtId="49" fontId="3" fillId="2" borderId="3" xfId="3" applyNumberFormat="1" applyFont="1" applyFill="1" applyBorder="1" applyAlignment="1">
      <alignment horizontal="center" vertical="center"/>
    </xf>
    <xf numFmtId="49" fontId="8" fillId="2" borderId="3" xfId="3" applyNumberFormat="1" applyFont="1" applyFill="1" applyBorder="1" applyAlignment="1">
      <alignment horizontal="center" vertical="center" wrapText="1"/>
    </xf>
    <xf numFmtId="49" fontId="3" fillId="2" borderId="3" xfId="3" applyNumberFormat="1" applyFont="1" applyFill="1" applyBorder="1" applyAlignment="1">
      <alignment horizontal="center" vertical="center" wrapText="1"/>
    </xf>
    <xf numFmtId="4" fontId="3" fillId="2" borderId="3" xfId="3" applyNumberFormat="1" applyFont="1" applyFill="1" applyBorder="1" applyAlignment="1">
      <alignment horizontal="right" vertical="center" wrapText="1"/>
    </xf>
    <xf numFmtId="0" fontId="3" fillId="2" borderId="2" xfId="3" applyFont="1" applyFill="1" applyBorder="1" applyAlignment="1">
      <alignment vertical="center" wrapText="1"/>
    </xf>
    <xf numFmtId="165" fontId="3" fillId="2" borderId="2" xfId="3" applyNumberFormat="1" applyFont="1" applyFill="1" applyBorder="1" applyAlignment="1">
      <alignment horizontal="center" vertical="center"/>
    </xf>
    <xf numFmtId="49" fontId="3" fillId="2" borderId="2" xfId="3" applyNumberFormat="1" applyFont="1" applyFill="1" applyBorder="1" applyAlignment="1">
      <alignment horizontal="center" vertical="center"/>
    </xf>
    <xf numFmtId="49" fontId="8" fillId="2" borderId="2" xfId="3" applyNumberFormat="1" applyFont="1" applyFill="1" applyBorder="1" applyAlignment="1">
      <alignment horizontal="center" vertical="center" wrapText="1"/>
    </xf>
    <xf numFmtId="49" fontId="3" fillId="2" borderId="2" xfId="3" applyNumberFormat="1" applyFont="1" applyFill="1" applyBorder="1" applyAlignment="1">
      <alignment horizontal="center" vertical="center" wrapText="1"/>
    </xf>
    <xf numFmtId="4" fontId="3" fillId="2" borderId="2" xfId="3" applyNumberFormat="1" applyFont="1" applyFill="1" applyBorder="1" applyAlignment="1">
      <alignment horizontal="right" vertical="center" wrapText="1"/>
    </xf>
    <xf numFmtId="0" fontId="3" fillId="2" borderId="2" xfId="3" applyFont="1" applyFill="1" applyBorder="1" applyAlignment="1">
      <alignment horizontal="left" vertical="center" wrapText="1"/>
    </xf>
    <xf numFmtId="4" fontId="3" fillId="2" borderId="2" xfId="3" applyNumberFormat="1" applyFont="1" applyFill="1" applyBorder="1" applyAlignment="1">
      <alignment horizontal="right" vertical="center"/>
    </xf>
    <xf numFmtId="0" fontId="3" fillId="2" borderId="0" xfId="3" applyFont="1" applyFill="1" applyAlignment="1">
      <alignment vertical="center"/>
    </xf>
    <xf numFmtId="0" fontId="3" fillId="2" borderId="11" xfId="3" applyFont="1" applyFill="1" applyBorder="1" applyAlignment="1">
      <alignment horizontal="left" vertical="center" wrapText="1"/>
    </xf>
    <xf numFmtId="165" fontId="3" fillId="2" borderId="11" xfId="3" applyNumberFormat="1" applyFont="1" applyFill="1" applyBorder="1" applyAlignment="1">
      <alignment horizontal="center" vertical="center"/>
    </xf>
    <xf numFmtId="49" fontId="3" fillId="2" borderId="11" xfId="3" applyNumberFormat="1" applyFont="1" applyFill="1" applyBorder="1" applyAlignment="1">
      <alignment horizontal="center" vertical="center"/>
    </xf>
    <xf numFmtId="49" fontId="8" fillId="2" borderId="11" xfId="3" applyNumberFormat="1" applyFont="1" applyFill="1" applyBorder="1" applyAlignment="1">
      <alignment horizontal="center" vertical="center" wrapText="1"/>
    </xf>
    <xf numFmtId="4" fontId="3" fillId="2" borderId="11" xfId="3" applyNumberFormat="1" applyFont="1" applyFill="1" applyBorder="1" applyAlignment="1">
      <alignment horizontal="right" vertical="center"/>
    </xf>
    <xf numFmtId="0" fontId="2" fillId="2" borderId="1" xfId="3" applyFont="1" applyFill="1" applyBorder="1" applyAlignment="1">
      <alignment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/>
    </xf>
    <xf numFmtId="4" fontId="2" fillId="2" borderId="1" xfId="3" applyNumberFormat="1" applyFont="1" applyFill="1" applyBorder="1" applyAlignment="1">
      <alignment horizontal="right" vertical="center"/>
    </xf>
    <xf numFmtId="4" fontId="3" fillId="2" borderId="3" xfId="3" applyNumberFormat="1" applyFont="1" applyFill="1" applyBorder="1" applyAlignment="1">
      <alignment horizontal="right" vertical="center"/>
    </xf>
    <xf numFmtId="165" fontId="2" fillId="2" borderId="1" xfId="3" applyNumberFormat="1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left" vertical="center" wrapText="1"/>
    </xf>
    <xf numFmtId="165" fontId="3" fillId="2" borderId="5" xfId="3" applyNumberFormat="1" applyFont="1" applyFill="1" applyBorder="1" applyAlignment="1">
      <alignment horizontal="center" vertical="center"/>
    </xf>
    <xf numFmtId="49" fontId="3" fillId="2" borderId="5" xfId="3" applyNumberFormat="1" applyFont="1" applyFill="1" applyBorder="1" applyAlignment="1">
      <alignment horizontal="center" vertical="center"/>
    </xf>
    <xf numFmtId="49" fontId="8" fillId="2" borderId="5" xfId="3" applyNumberFormat="1" applyFont="1" applyFill="1" applyBorder="1" applyAlignment="1">
      <alignment horizontal="center" vertical="center" wrapText="1"/>
    </xf>
    <xf numFmtId="49" fontId="3" fillId="2" borderId="5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right" vertical="center" wrapText="1"/>
    </xf>
    <xf numFmtId="49" fontId="3" fillId="2" borderId="11" xfId="3" applyNumberFormat="1" applyFont="1" applyFill="1" applyBorder="1" applyAlignment="1">
      <alignment horizontal="center" vertical="center" wrapText="1"/>
    </xf>
    <xf numFmtId="4" fontId="3" fillId="2" borderId="11" xfId="3" applyNumberFormat="1" applyFont="1" applyFill="1" applyBorder="1" applyAlignment="1">
      <alignment horizontal="right" vertical="center" wrapText="1"/>
    </xf>
    <xf numFmtId="49" fontId="2" fillId="2" borderId="3" xfId="3" applyNumberFormat="1" applyFont="1" applyFill="1" applyBorder="1" applyAlignment="1">
      <alignment horizontal="center" vertical="center" wrapText="1"/>
    </xf>
    <xf numFmtId="4" fontId="2" fillId="2" borderId="3" xfId="3" applyNumberFormat="1" applyFont="1" applyFill="1" applyBorder="1" applyAlignment="1">
      <alignment horizontal="right" vertical="center" wrapText="1"/>
    </xf>
    <xf numFmtId="4" fontId="3" fillId="2" borderId="5" xfId="3" applyNumberFormat="1" applyFont="1" applyFill="1" applyBorder="1" applyAlignment="1">
      <alignment horizontal="right" vertical="center"/>
    </xf>
    <xf numFmtId="0" fontId="3" fillId="2" borderId="3" xfId="3" applyFont="1" applyFill="1" applyBorder="1" applyAlignment="1">
      <alignment vertical="center" wrapText="1"/>
    </xf>
    <xf numFmtId="49" fontId="8" fillId="2" borderId="1" xfId="3" applyNumberFormat="1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left" vertical="center" wrapText="1"/>
    </xf>
    <xf numFmtId="4" fontId="3" fillId="2" borderId="1" xfId="3" applyNumberFormat="1" applyFont="1" applyFill="1" applyBorder="1" applyAlignment="1">
      <alignment horizontal="right" vertical="center"/>
    </xf>
    <xf numFmtId="0" fontId="3" fillId="2" borderId="1" xfId="3" applyFont="1" applyFill="1" applyBorder="1" applyAlignment="1">
      <alignment horizontal="left" vertical="center" wrapText="1"/>
    </xf>
    <xf numFmtId="4" fontId="3" fillId="2" borderId="1" xfId="3" applyNumberFormat="1" applyFont="1" applyFill="1" applyBorder="1" applyAlignment="1">
      <alignment horizontal="right" vertical="center" wrapText="1"/>
    </xf>
    <xf numFmtId="4" fontId="2" fillId="2" borderId="3" xfId="3" applyNumberFormat="1" applyFont="1" applyFill="1" applyBorder="1" applyAlignment="1">
      <alignment horizontal="right" vertical="center"/>
    </xf>
    <xf numFmtId="0" fontId="3" fillId="2" borderId="11" xfId="3" applyFont="1" applyFill="1" applyBorder="1" applyAlignment="1">
      <alignment vertical="center" wrapText="1"/>
    </xf>
    <xf numFmtId="0" fontId="3" fillId="2" borderId="1" xfId="3" applyFont="1" applyFill="1" applyBorder="1" applyAlignment="1">
      <alignment vertical="center" wrapText="1"/>
    </xf>
    <xf numFmtId="4" fontId="2" fillId="2" borderId="12" xfId="3" applyNumberFormat="1" applyFont="1" applyFill="1" applyBorder="1" applyAlignment="1">
      <alignment horizontal="right" vertical="center"/>
    </xf>
    <xf numFmtId="0" fontId="2" fillId="2" borderId="0" xfId="3" applyFont="1" applyFill="1" applyAlignment="1">
      <alignment vertical="center"/>
    </xf>
    <xf numFmtId="0" fontId="2" fillId="2" borderId="0" xfId="3" applyFont="1" applyFill="1"/>
    <xf numFmtId="0" fontId="15" fillId="0" borderId="0" xfId="3" applyFont="1" applyFill="1"/>
    <xf numFmtId="0" fontId="2" fillId="2" borderId="1" xfId="3" applyFont="1" applyFill="1" applyBorder="1" applyAlignment="1">
      <alignment vertical="center" wrapText="1"/>
    </xf>
    <xf numFmtId="0" fontId="14" fillId="0" borderId="0" xfId="3" applyFont="1" applyFill="1" applyAlignment="1">
      <alignment horizontal="right"/>
    </xf>
    <xf numFmtId="49" fontId="14" fillId="0" borderId="0" xfId="3" applyNumberFormat="1" applyFont="1" applyFill="1" applyAlignment="1">
      <alignment horizontal="center"/>
    </xf>
    <xf numFmtId="0" fontId="14" fillId="0" borderId="0" xfId="3" applyFont="1" applyFill="1" applyAlignment="1">
      <alignment horizontal="center"/>
    </xf>
    <xf numFmtId="0" fontId="3" fillId="0" borderId="0" xfId="3" applyFont="1" applyFill="1" applyAlignment="1">
      <alignment vertical="top" wrapText="1"/>
    </xf>
    <xf numFmtId="0" fontId="14" fillId="0" borderId="0" xfId="3" applyFont="1" applyFill="1" applyAlignment="1">
      <alignment horizontal="right" vertical="center"/>
    </xf>
    <xf numFmtId="0" fontId="3" fillId="0" borderId="0" xfId="3" applyFont="1" applyFill="1" applyAlignment="1"/>
    <xf numFmtId="0" fontId="15" fillId="2" borderId="1" xfId="3" applyFont="1" applyFill="1" applyBorder="1" applyAlignment="1">
      <alignment vertical="center" wrapText="1"/>
    </xf>
    <xf numFmtId="167" fontId="14" fillId="2" borderId="7" xfId="3" applyNumberFormat="1" applyFont="1" applyFill="1" applyBorder="1" applyAlignment="1">
      <alignment horizontal="center" vertical="center"/>
    </xf>
    <xf numFmtId="49" fontId="15" fillId="2" borderId="1" xfId="3" applyNumberFormat="1" applyFont="1" applyFill="1" applyBorder="1" applyAlignment="1">
      <alignment horizontal="center" vertical="center"/>
    </xf>
    <xf numFmtId="4" fontId="19" fillId="2" borderId="1" xfId="3" applyNumberFormat="1" applyFont="1" applyFill="1" applyBorder="1" applyAlignment="1">
      <alignment horizontal="right" vertical="center" wrapText="1"/>
    </xf>
    <xf numFmtId="4" fontId="16" fillId="2" borderId="1" xfId="3" applyNumberFormat="1" applyFont="1" applyFill="1" applyBorder="1" applyAlignment="1">
      <alignment horizontal="right" vertical="center" wrapText="1"/>
    </xf>
    <xf numFmtId="0" fontId="15" fillId="0" borderId="1" xfId="3" applyFont="1" applyFill="1" applyBorder="1" applyAlignment="1">
      <alignment vertical="center" wrapText="1"/>
    </xf>
    <xf numFmtId="167" fontId="16" fillId="0" borderId="1" xfId="3" applyNumberFormat="1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>
      <alignment horizontal="center" vertical="center" wrapText="1"/>
    </xf>
    <xf numFmtId="0" fontId="14" fillId="2" borderId="3" xfId="3" applyFont="1" applyFill="1" applyBorder="1" applyAlignment="1">
      <alignment vertical="center" wrapText="1"/>
    </xf>
    <xf numFmtId="167" fontId="16" fillId="2" borderId="3" xfId="3" applyNumberFormat="1" applyFont="1" applyFill="1" applyBorder="1" applyAlignment="1">
      <alignment horizontal="center" vertical="center" wrapText="1"/>
    </xf>
    <xf numFmtId="49" fontId="14" fillId="2" borderId="3" xfId="3" applyNumberFormat="1" applyFont="1" applyFill="1" applyBorder="1" applyAlignment="1">
      <alignment horizontal="center" vertical="center" wrapText="1"/>
    </xf>
    <xf numFmtId="4" fontId="14" fillId="2" borderId="3" xfId="3" applyNumberFormat="1" applyFont="1" applyFill="1" applyBorder="1" applyAlignment="1">
      <alignment horizontal="right" vertical="center" wrapText="1"/>
    </xf>
    <xf numFmtId="4" fontId="14" fillId="2" borderId="3" xfId="3" applyNumberFormat="1" applyFont="1" applyFill="1" applyBorder="1" applyAlignment="1">
      <alignment horizontal="right" vertical="center"/>
    </xf>
    <xf numFmtId="167" fontId="16" fillId="2" borderId="2" xfId="3" applyNumberFormat="1" applyFont="1" applyFill="1" applyBorder="1" applyAlignment="1">
      <alignment horizontal="center" vertical="center" wrapText="1"/>
    </xf>
    <xf numFmtId="49" fontId="14" fillId="2" borderId="2" xfId="3" applyNumberFormat="1" applyFont="1" applyFill="1" applyBorder="1" applyAlignment="1">
      <alignment horizontal="center" vertical="center" wrapText="1"/>
    </xf>
    <xf numFmtId="4" fontId="14" fillId="2" borderId="2" xfId="3" applyNumberFormat="1" applyFont="1" applyFill="1" applyBorder="1" applyAlignment="1">
      <alignment horizontal="right" vertical="center" wrapText="1"/>
    </xf>
    <xf numFmtId="4" fontId="14" fillId="2" borderId="2" xfId="3" applyNumberFormat="1" applyFont="1" applyFill="1" applyBorder="1" applyAlignment="1">
      <alignment horizontal="right" vertical="center"/>
    </xf>
    <xf numFmtId="167" fontId="16" fillId="2" borderId="11" xfId="3" applyNumberFormat="1" applyFont="1" applyFill="1" applyBorder="1" applyAlignment="1">
      <alignment horizontal="center" vertical="center" wrapText="1"/>
    </xf>
    <xf numFmtId="49" fontId="14" fillId="2" borderId="11" xfId="3" applyNumberFormat="1" applyFont="1" applyFill="1" applyBorder="1" applyAlignment="1">
      <alignment horizontal="center" vertical="center" wrapText="1"/>
    </xf>
    <xf numFmtId="4" fontId="14" fillId="2" borderId="11" xfId="3" applyNumberFormat="1" applyFont="1" applyFill="1" applyBorder="1" applyAlignment="1">
      <alignment horizontal="right" vertical="center" wrapText="1"/>
    </xf>
    <xf numFmtId="4" fontId="14" fillId="2" borderId="11" xfId="3" applyNumberFormat="1" applyFont="1" applyFill="1" applyBorder="1" applyAlignment="1">
      <alignment horizontal="right" vertical="center"/>
    </xf>
    <xf numFmtId="0" fontId="16" fillId="2" borderId="1" xfId="3" applyFont="1" applyFill="1" applyBorder="1" applyAlignment="1">
      <alignment vertical="center"/>
    </xf>
    <xf numFmtId="167" fontId="14" fillId="2" borderId="1" xfId="3" applyNumberFormat="1" applyFont="1" applyFill="1" applyBorder="1" applyAlignment="1">
      <alignment horizontal="center" vertical="center"/>
    </xf>
    <xf numFmtId="49" fontId="14" fillId="2" borderId="1" xfId="3" applyNumberFormat="1" applyFont="1" applyFill="1" applyBorder="1" applyAlignment="1">
      <alignment horizontal="center" vertical="center" wrapText="1"/>
    </xf>
    <xf numFmtId="4" fontId="14" fillId="2" borderId="1" xfId="3" applyNumberFormat="1" applyFont="1" applyFill="1" applyBorder="1" applyAlignment="1">
      <alignment horizontal="right" vertical="center" wrapText="1"/>
    </xf>
    <xf numFmtId="4" fontId="14" fillId="2" borderId="1" xfId="3" applyNumberFormat="1" applyFont="1" applyFill="1" applyBorder="1" applyAlignment="1">
      <alignment horizontal="right" vertical="center"/>
    </xf>
    <xf numFmtId="0" fontId="18" fillId="2" borderId="1" xfId="3" applyFont="1" applyFill="1" applyBorder="1" applyAlignment="1">
      <alignment vertical="center" wrapText="1"/>
    </xf>
    <xf numFmtId="167" fontId="16" fillId="2" borderId="1" xfId="3" applyNumberFormat="1" applyFont="1" applyFill="1" applyBorder="1" applyAlignment="1">
      <alignment horizontal="center" vertical="center" wrapText="1"/>
    </xf>
    <xf numFmtId="4" fontId="15" fillId="2" borderId="1" xfId="3" applyNumberFormat="1" applyFont="1" applyFill="1" applyBorder="1" applyAlignment="1">
      <alignment horizontal="right" vertical="center"/>
    </xf>
    <xf numFmtId="0" fontId="14" fillId="2" borderId="2" xfId="3" applyFont="1" applyFill="1" applyBorder="1" applyAlignment="1">
      <alignment vertical="center" wrapText="1"/>
    </xf>
    <xf numFmtId="167" fontId="14" fillId="2" borderId="2" xfId="3" applyNumberFormat="1" applyFont="1" applyFill="1" applyBorder="1" applyAlignment="1">
      <alignment horizontal="center" vertical="center"/>
    </xf>
    <xf numFmtId="49" fontId="14" fillId="2" borderId="2" xfId="3" applyNumberFormat="1" applyFont="1" applyFill="1" applyBorder="1" applyAlignment="1">
      <alignment horizontal="center" vertical="center"/>
    </xf>
    <xf numFmtId="0" fontId="14" fillId="2" borderId="1" xfId="3" applyFont="1" applyFill="1" applyBorder="1" applyAlignment="1">
      <alignment horizontal="left" vertical="center" wrapText="1"/>
    </xf>
    <xf numFmtId="49" fontId="14" fillId="2" borderId="1" xfId="3" applyNumberFormat="1" applyFont="1" applyFill="1" applyBorder="1" applyAlignment="1">
      <alignment horizontal="center" vertical="center"/>
    </xf>
    <xf numFmtId="49" fontId="14" fillId="2" borderId="3" xfId="3" applyNumberFormat="1" applyFont="1" applyFill="1" applyBorder="1" applyAlignment="1">
      <alignment horizontal="center" vertical="center"/>
    </xf>
    <xf numFmtId="4" fontId="15" fillId="2" borderId="3" xfId="3" applyNumberFormat="1" applyFont="1" applyFill="1" applyBorder="1" applyAlignment="1">
      <alignment horizontal="right" vertical="center"/>
    </xf>
    <xf numFmtId="4" fontId="15" fillId="2" borderId="2" xfId="3" applyNumberFormat="1" applyFont="1" applyFill="1" applyBorder="1" applyAlignment="1">
      <alignment horizontal="right" vertical="center"/>
    </xf>
    <xf numFmtId="0" fontId="14" fillId="2" borderId="11" xfId="3" applyFont="1" applyFill="1" applyBorder="1" applyAlignment="1">
      <alignment vertical="center" wrapText="1"/>
    </xf>
    <xf numFmtId="49" fontId="14" fillId="2" borderId="11" xfId="3" applyNumberFormat="1" applyFont="1" applyFill="1" applyBorder="1" applyAlignment="1">
      <alignment horizontal="center" vertical="center"/>
    </xf>
    <xf numFmtId="4" fontId="15" fillId="2" borderId="11" xfId="3" applyNumberFormat="1" applyFont="1" applyFill="1" applyBorder="1" applyAlignment="1">
      <alignment horizontal="right" vertical="center"/>
    </xf>
    <xf numFmtId="0" fontId="16" fillId="2" borderId="12" xfId="3" applyFont="1" applyFill="1" applyBorder="1" applyAlignment="1">
      <alignment vertical="center" wrapText="1"/>
    </xf>
    <xf numFmtId="0" fontId="14" fillId="2" borderId="1" xfId="3" applyFont="1" applyFill="1" applyBorder="1" applyAlignment="1">
      <alignment horizontal="center" vertical="center"/>
    </xf>
    <xf numFmtId="4" fontId="15" fillId="2" borderId="1" xfId="3" applyNumberFormat="1" applyFont="1" applyFill="1" applyBorder="1" applyAlignment="1">
      <alignment horizontal="right" vertical="center" wrapText="1"/>
    </xf>
    <xf numFmtId="0" fontId="14" fillId="2" borderId="2" xfId="3" applyFont="1" applyFill="1" applyBorder="1" applyAlignment="1">
      <alignment vertical="center"/>
    </xf>
    <xf numFmtId="168" fontId="14" fillId="2" borderId="2" xfId="3" applyNumberFormat="1" applyFont="1" applyFill="1" applyBorder="1" applyAlignment="1">
      <alignment vertical="center" wrapText="1"/>
    </xf>
    <xf numFmtId="4" fontId="14" fillId="2" borderId="2" xfId="3" applyNumberFormat="1" applyFont="1" applyFill="1" applyBorder="1" applyAlignment="1">
      <alignment horizontal="left" vertical="center" wrapText="1"/>
    </xf>
    <xf numFmtId="49" fontId="14" fillId="2" borderId="2" xfId="3" applyNumberFormat="1" applyFont="1" applyFill="1" applyBorder="1" applyAlignment="1">
      <alignment horizontal="justify" vertical="center" wrapText="1"/>
    </xf>
    <xf numFmtId="0" fontId="15" fillId="2" borderId="2" xfId="3" applyFont="1" applyFill="1" applyBorder="1" applyAlignment="1">
      <alignment horizontal="left" vertical="center" wrapText="1"/>
    </xf>
    <xf numFmtId="167" fontId="15" fillId="2" borderId="1" xfId="3" applyNumberFormat="1" applyFont="1" applyFill="1" applyBorder="1" applyAlignment="1">
      <alignment horizontal="center" vertical="center"/>
    </xf>
    <xf numFmtId="0" fontId="15" fillId="0" borderId="3" xfId="3" applyFont="1" applyFill="1" applyBorder="1" applyAlignment="1">
      <alignment vertical="center" wrapText="1"/>
    </xf>
    <xf numFmtId="167" fontId="19" fillId="0" borderId="13" xfId="3" applyNumberFormat="1" applyFont="1" applyFill="1" applyBorder="1" applyAlignment="1">
      <alignment horizontal="center" vertical="center" wrapText="1"/>
    </xf>
    <xf numFmtId="49" fontId="15" fillId="0" borderId="13" xfId="3" applyNumberFormat="1" applyFont="1" applyFill="1" applyBorder="1" applyAlignment="1">
      <alignment horizontal="center" vertical="center" wrapText="1"/>
    </xf>
    <xf numFmtId="4" fontId="15" fillId="0" borderId="13" xfId="3" applyNumberFormat="1" applyFont="1" applyFill="1" applyBorder="1" applyAlignment="1">
      <alignment horizontal="right" vertical="center"/>
    </xf>
    <xf numFmtId="0" fontId="15" fillId="0" borderId="5" xfId="3" applyFont="1" applyFill="1" applyBorder="1"/>
    <xf numFmtId="0" fontId="3" fillId="2" borderId="5" xfId="3" applyFont="1" applyFill="1" applyBorder="1" applyAlignment="1">
      <alignment vertical="center" wrapText="1"/>
    </xf>
    <xf numFmtId="167" fontId="16" fillId="0" borderId="2" xfId="3" applyNumberFormat="1" applyFont="1" applyFill="1" applyBorder="1" applyAlignment="1">
      <alignment horizontal="center" vertical="center" wrapText="1"/>
    </xf>
    <xf numFmtId="4" fontId="14" fillId="0" borderId="2" xfId="3" applyNumberFormat="1" applyFont="1" applyFill="1" applyBorder="1" applyAlignment="1">
      <alignment horizontal="right" vertical="center"/>
    </xf>
    <xf numFmtId="0" fontId="15" fillId="0" borderId="2" xfId="3" applyFont="1" applyFill="1" applyBorder="1"/>
    <xf numFmtId="167" fontId="16" fillId="2" borderId="5" xfId="3" applyNumberFormat="1" applyFont="1" applyFill="1" applyBorder="1" applyAlignment="1">
      <alignment horizontal="center" vertical="center" wrapText="1"/>
    </xf>
    <xf numFmtId="49" fontId="14" fillId="2" borderId="5" xfId="3" applyNumberFormat="1" applyFont="1" applyFill="1" applyBorder="1" applyAlignment="1">
      <alignment horizontal="center" vertical="center" wrapText="1"/>
    </xf>
    <xf numFmtId="4" fontId="14" fillId="2" borderId="5" xfId="3" applyNumberFormat="1" applyFont="1" applyFill="1" applyBorder="1" applyAlignment="1">
      <alignment horizontal="right" vertical="center" wrapText="1"/>
    </xf>
    <xf numFmtId="0" fontId="14" fillId="0" borderId="2" xfId="3" applyFont="1" applyFill="1" applyBorder="1"/>
    <xf numFmtId="0" fontId="2" fillId="2" borderId="5" xfId="3" applyFont="1" applyFill="1" applyBorder="1" applyAlignment="1">
      <alignment horizontal="left" vertical="center" wrapText="1"/>
    </xf>
    <xf numFmtId="49" fontId="7" fillId="2" borderId="5" xfId="3" applyNumberFormat="1" applyFont="1" applyFill="1" applyBorder="1" applyAlignment="1">
      <alignment horizontal="center" vertical="center" wrapText="1"/>
    </xf>
    <xf numFmtId="49" fontId="2" fillId="2" borderId="5" xfId="3" applyNumberFormat="1" applyFont="1" applyFill="1" applyBorder="1" applyAlignment="1">
      <alignment horizontal="center" vertical="center"/>
    </xf>
    <xf numFmtId="4" fontId="2" fillId="2" borderId="5" xfId="3" applyNumberFormat="1" applyFont="1" applyFill="1" applyBorder="1" applyAlignment="1">
      <alignment horizontal="right" vertical="center"/>
    </xf>
    <xf numFmtId="164" fontId="3" fillId="2" borderId="2" xfId="3" applyNumberFormat="1" applyFont="1" applyFill="1" applyBorder="1" applyAlignment="1">
      <alignment vertical="center"/>
    </xf>
    <xf numFmtId="164" fontId="3" fillId="2" borderId="4" xfId="3" applyNumberFormat="1" applyFont="1" applyFill="1" applyBorder="1" applyAlignment="1">
      <alignment vertical="center"/>
    </xf>
    <xf numFmtId="4" fontId="19" fillId="2" borderId="1" xfId="3" applyNumberFormat="1" applyFont="1" applyFill="1" applyBorder="1" applyAlignment="1">
      <alignment horizontal="right" vertical="center"/>
    </xf>
    <xf numFmtId="4" fontId="3" fillId="2" borderId="2" xfId="3" applyNumberFormat="1" applyFont="1" applyFill="1" applyBorder="1" applyAlignment="1">
      <alignment vertical="center" wrapText="1"/>
    </xf>
    <xf numFmtId="4" fontId="3" fillId="2" borderId="2" xfId="3" applyNumberFormat="1" applyFont="1" applyFill="1" applyBorder="1" applyAlignment="1">
      <alignment vertical="center"/>
    </xf>
    <xf numFmtId="0" fontId="3" fillId="2" borderId="2" xfId="3" applyFont="1" applyFill="1" applyBorder="1" applyAlignment="1">
      <alignment vertical="center"/>
    </xf>
    <xf numFmtId="0" fontId="2" fillId="2" borderId="9" xfId="3" applyFont="1" applyFill="1" applyBorder="1" applyAlignment="1">
      <alignment vertical="center" wrapText="1"/>
    </xf>
    <xf numFmtId="0" fontId="2" fillId="2" borderId="8" xfId="3" applyFont="1" applyFill="1" applyBorder="1" applyAlignment="1">
      <alignment vertical="center" wrapText="1"/>
    </xf>
    <xf numFmtId="0" fontId="2" fillId="2" borderId="7" xfId="3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49" fontId="20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Fill="1"/>
    <xf numFmtId="49" fontId="21" fillId="0" borderId="3" xfId="0" applyNumberFormat="1" applyFont="1" applyFill="1" applyBorder="1" applyAlignment="1">
      <alignment horizontal="left" vertical="center" wrapText="1"/>
    </xf>
    <xf numFmtId="49" fontId="21" fillId="0" borderId="3" xfId="0" applyNumberFormat="1" applyFont="1" applyFill="1" applyBorder="1" applyAlignment="1">
      <alignment horizontal="center" vertical="center" wrapText="1"/>
    </xf>
    <xf numFmtId="4" fontId="22" fillId="0" borderId="3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/>
    <xf numFmtId="0" fontId="23" fillId="0" borderId="0" xfId="0" applyFont="1" applyFill="1"/>
    <xf numFmtId="49" fontId="8" fillId="0" borderId="5" xfId="0" applyNumberFormat="1" applyFont="1" applyFill="1" applyBorder="1" applyAlignment="1">
      <alignment horizontal="left" vertical="center" wrapText="1"/>
    </xf>
    <xf numFmtId="49" fontId="21" fillId="0" borderId="5" xfId="0" applyNumberFormat="1" applyFont="1" applyFill="1" applyBorder="1" applyAlignment="1">
      <alignment horizontal="center" vertical="center" wrapText="1"/>
    </xf>
    <xf numFmtId="4" fontId="24" fillId="0" borderId="5" xfId="0" applyNumberFormat="1" applyFont="1" applyFill="1" applyBorder="1" applyAlignment="1">
      <alignment horizontal="center" vertical="center" wrapText="1"/>
    </xf>
    <xf numFmtId="0" fontId="25" fillId="0" borderId="0" xfId="0" applyFont="1" applyFill="1"/>
    <xf numFmtId="49" fontId="3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" fontId="26" fillId="0" borderId="2" xfId="0" applyNumberFormat="1" applyFont="1" applyFill="1" applyBorder="1" applyAlignment="1">
      <alignment horizontal="center" vertical="center" wrapText="1"/>
    </xf>
    <xf numFmtId="164" fontId="26" fillId="0" borderId="2" xfId="0" applyNumberFormat="1" applyFont="1" applyFill="1" applyBorder="1" applyAlignment="1">
      <alignment horizontal="center" vertical="center" wrapText="1"/>
    </xf>
    <xf numFmtId="164" fontId="27" fillId="0" borderId="2" xfId="0" applyNumberFormat="1" applyFont="1" applyFill="1" applyBorder="1" applyAlignment="1">
      <alignment horizontal="center" vertical="center" wrapText="1"/>
    </xf>
    <xf numFmtId="49" fontId="28" fillId="0" borderId="2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/>
    <xf numFmtId="0" fontId="3" fillId="0" borderId="6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center" vertical="center"/>
    </xf>
    <xf numFmtId="4" fontId="3" fillId="0" borderId="2" xfId="2" applyNumberFormat="1" applyFont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164" fontId="10" fillId="0" borderId="0" xfId="2" applyNumberFormat="1" applyFont="1" applyAlignment="1">
      <alignment horizontal="center"/>
    </xf>
    <xf numFmtId="0" fontId="5" fillId="0" borderId="0" xfId="0" applyFo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6" fillId="0" borderId="0" xfId="0" applyFont="1"/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69" fontId="3" fillId="0" borderId="13" xfId="0" applyNumberFormat="1" applyFont="1" applyBorder="1" applyAlignment="1">
      <alignment horizontal="left" vertical="center" wrapText="1"/>
    </xf>
    <xf numFmtId="169" fontId="3" fillId="0" borderId="15" xfId="0" applyNumberFormat="1" applyFont="1" applyBorder="1" applyAlignment="1">
      <alignment horizontal="left" vertical="center" wrapText="1"/>
    </xf>
    <xf numFmtId="169" fontId="3" fillId="0" borderId="0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9" fontId="3" fillId="0" borderId="5" xfId="0" applyNumberFormat="1" applyFont="1" applyBorder="1" applyAlignment="1">
      <alignment horizontal="left" vertical="center" wrapText="1"/>
    </xf>
    <xf numFmtId="169" fontId="3" fillId="2" borderId="15" xfId="0" applyNumberFormat="1" applyFont="1" applyFill="1" applyBorder="1" applyAlignment="1">
      <alignment horizontal="left" vertical="center" wrapText="1"/>
    </xf>
    <xf numFmtId="169" fontId="3" fillId="2" borderId="0" xfId="0" applyNumberFormat="1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9" fontId="2" fillId="0" borderId="1" xfId="0" applyNumberFormat="1" applyFont="1" applyBorder="1" applyAlignment="1">
      <alignment horizontal="left" vertical="center" wrapText="1"/>
    </xf>
    <xf numFmtId="169" fontId="2" fillId="0" borderId="15" xfId="0" applyNumberFormat="1" applyFont="1" applyBorder="1" applyAlignment="1">
      <alignment horizontal="left" vertical="center" wrapText="1"/>
    </xf>
    <xf numFmtId="169" fontId="2" fillId="0" borderId="0" xfId="0" applyNumberFormat="1" applyFont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0" borderId="17" xfId="0" applyNumberFormat="1" applyFont="1" applyFill="1" applyBorder="1" applyAlignment="1">
      <alignment horizontal="right" vertical="center"/>
    </xf>
    <xf numFmtId="4" fontId="2" fillId="0" borderId="1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 wrapText="1"/>
    </xf>
    <xf numFmtId="4" fontId="3" fillId="0" borderId="19" xfId="0" applyNumberFormat="1" applyFont="1" applyFill="1" applyBorder="1" applyAlignment="1">
      <alignment horizontal="right" vertical="center"/>
    </xf>
    <xf numFmtId="4" fontId="3" fillId="0" borderId="20" xfId="0" quotePrefix="1" applyNumberFormat="1" applyFont="1" applyFill="1" applyBorder="1" applyAlignment="1">
      <alignment horizontal="center" vertical="center"/>
    </xf>
    <xf numFmtId="4" fontId="3" fillId="0" borderId="21" xfId="0" applyNumberFormat="1" applyFont="1" applyFill="1" applyBorder="1" applyAlignment="1">
      <alignment horizontal="right" vertical="center"/>
    </xf>
    <xf numFmtId="4" fontId="3" fillId="0" borderId="22" xfId="0" applyNumberFormat="1" applyFont="1" applyFill="1" applyBorder="1" applyAlignment="1">
      <alignment horizontal="right" vertical="center"/>
    </xf>
    <xf numFmtId="4" fontId="2" fillId="0" borderId="2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 indent="3"/>
    </xf>
    <xf numFmtId="0" fontId="3" fillId="0" borderId="2" xfId="0" applyFont="1" applyFill="1" applyBorder="1" applyAlignment="1">
      <alignment horizontal="left" vertical="center" wrapText="1" indent="4"/>
    </xf>
    <xf numFmtId="0" fontId="3" fillId="0" borderId="2" xfId="0" applyFont="1" applyFill="1" applyBorder="1" applyAlignment="1">
      <alignment horizontal="left" vertical="center" wrapText="1" indent="2"/>
    </xf>
    <xf numFmtId="0" fontId="3" fillId="0" borderId="11" xfId="0" applyFont="1" applyFill="1" applyBorder="1" applyAlignment="1">
      <alignment horizontal="left" vertical="center" wrapText="1" indent="2"/>
    </xf>
    <xf numFmtId="4" fontId="3" fillId="0" borderId="24" xfId="0" applyNumberFormat="1" applyFont="1" applyFill="1" applyBorder="1" applyAlignment="1">
      <alignment horizontal="right" vertical="center"/>
    </xf>
    <xf numFmtId="4" fontId="2" fillId="0" borderId="2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right"/>
    </xf>
    <xf numFmtId="0" fontId="3" fillId="0" borderId="31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4" fontId="3" fillId="0" borderId="11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69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170" fontId="3" fillId="0" borderId="3" xfId="0" applyNumberFormat="1" applyFont="1" applyFill="1" applyBorder="1" applyAlignment="1">
      <alignment horizontal="right" vertical="center"/>
    </xf>
    <xf numFmtId="170" fontId="3" fillId="0" borderId="16" xfId="0" applyNumberFormat="1" applyFont="1" applyFill="1" applyBorder="1" applyAlignment="1">
      <alignment horizontal="right" vertical="center"/>
    </xf>
    <xf numFmtId="170" fontId="2" fillId="0" borderId="1" xfId="0" applyNumberFormat="1" applyFont="1" applyFill="1" applyBorder="1" applyAlignment="1">
      <alignment horizontal="right" vertical="center"/>
    </xf>
    <xf numFmtId="170" fontId="2" fillId="0" borderId="1" xfId="0" applyNumberFormat="1" applyFont="1" applyBorder="1" applyAlignment="1">
      <alignment horizontal="right" vertical="center"/>
    </xf>
    <xf numFmtId="0" fontId="3" fillId="0" borderId="0" xfId="2" applyFont="1" applyFill="1" applyAlignment="1"/>
    <xf numFmtId="0" fontId="3" fillId="0" borderId="1" xfId="2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3" applyFont="1" applyFill="1" applyBorder="1" applyAlignment="1">
      <alignment horizontal="left" vertical="center" wrapText="1"/>
    </xf>
    <xf numFmtId="49" fontId="8" fillId="2" borderId="4" xfId="3" applyNumberFormat="1" applyFont="1" applyFill="1" applyBorder="1" applyAlignment="1">
      <alignment horizontal="center" vertical="center" wrapText="1"/>
    </xf>
    <xf numFmtId="49" fontId="3" fillId="2" borderId="4" xfId="3" applyNumberFormat="1" applyFont="1" applyFill="1" applyBorder="1" applyAlignment="1">
      <alignment horizontal="center" vertical="center"/>
    </xf>
    <xf numFmtId="4" fontId="3" fillId="2" borderId="4" xfId="3" applyNumberFormat="1" applyFont="1" applyFill="1" applyBorder="1" applyAlignment="1">
      <alignment horizontal="right" vertical="center"/>
    </xf>
    <xf numFmtId="0" fontId="14" fillId="0" borderId="4" xfId="3" applyFont="1" applyFill="1" applyBorder="1"/>
    <xf numFmtId="0" fontId="2" fillId="0" borderId="0" xfId="0" applyFont="1" applyAlignment="1">
      <alignment horizontal="center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Fill="1" applyAlignment="1">
      <alignment horizontal="center" vertical="center" wrapText="1"/>
    </xf>
    <xf numFmtId="0" fontId="8" fillId="3" borderId="10" xfId="0" applyFont="1" applyFill="1" applyBorder="1" applyAlignment="1">
      <alignment horizontal="left" wrapText="1"/>
    </xf>
    <xf numFmtId="0" fontId="8" fillId="3" borderId="10" xfId="2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0" xfId="2" applyFont="1" applyAlignment="1">
      <alignment horizontal="right" vertical="center" wrapText="1"/>
    </xf>
    <xf numFmtId="0" fontId="2" fillId="0" borderId="0" xfId="2" applyFont="1" applyFill="1" applyAlignment="1">
      <alignment horizontal="center" vertical="center" wrapText="1"/>
    </xf>
    <xf numFmtId="0" fontId="15" fillId="0" borderId="0" xfId="3" applyFont="1" applyFill="1" applyAlignment="1">
      <alignment horizontal="center" vertical="center" wrapText="1"/>
    </xf>
    <xf numFmtId="0" fontId="3" fillId="0" borderId="0" xfId="3" applyFont="1" applyAlignment="1">
      <alignment horizontal="right" vertical="center" wrapText="1"/>
    </xf>
    <xf numFmtId="0" fontId="15" fillId="0" borderId="1" xfId="3" applyFont="1" applyFill="1" applyBorder="1" applyAlignment="1">
      <alignment vertical="center" wrapText="1"/>
    </xf>
    <xf numFmtId="0" fontId="16" fillId="3" borderId="10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49" fontId="14" fillId="0" borderId="1" xfId="3" applyNumberFormat="1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/>
    </xf>
    <xf numFmtId="0" fontId="15" fillId="2" borderId="9" xfId="3" applyFont="1" applyFill="1" applyBorder="1" applyAlignment="1">
      <alignment horizontal="left" vertical="center" wrapText="1"/>
    </xf>
    <xf numFmtId="0" fontId="15" fillId="2" borderId="8" xfId="3" applyFont="1" applyFill="1" applyBorder="1" applyAlignment="1">
      <alignment horizontal="left" vertical="center" wrapText="1"/>
    </xf>
    <xf numFmtId="0" fontId="15" fillId="2" borderId="7" xfId="3" applyFont="1" applyFill="1" applyBorder="1" applyAlignment="1">
      <alignment horizontal="left" vertical="center" wrapText="1"/>
    </xf>
    <xf numFmtId="0" fontId="2" fillId="2" borderId="9" xfId="3" applyFont="1" applyFill="1" applyBorder="1" applyAlignment="1">
      <alignment horizontal="left" vertical="center" wrapText="1"/>
    </xf>
    <xf numFmtId="0" fontId="2" fillId="2" borderId="8" xfId="3" applyFont="1" applyFill="1" applyBorder="1" applyAlignment="1">
      <alignment horizontal="left" vertical="center" wrapText="1"/>
    </xf>
    <xf numFmtId="0" fontId="2" fillId="2" borderId="7" xfId="3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vertical="center" wrapText="1"/>
    </xf>
    <xf numFmtId="0" fontId="16" fillId="3" borderId="0" xfId="3" applyFont="1" applyFill="1" applyAlignment="1">
      <alignment horizontal="center" vertical="center" wrapText="1"/>
    </xf>
    <xf numFmtId="0" fontId="19" fillId="3" borderId="0" xfId="3" applyFont="1" applyFill="1" applyAlignment="1">
      <alignment horizontal="center" vertical="center" wrapText="1"/>
    </xf>
    <xf numFmtId="0" fontId="19" fillId="3" borderId="10" xfId="3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0" xfId="2" applyFont="1" applyFill="1" applyAlignment="1">
      <alignment horizont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164" fontId="3" fillId="0" borderId="9" xfId="0" applyNumberFormat="1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wrapText="1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8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wrapText="1"/>
    </xf>
    <xf numFmtId="0" fontId="3" fillId="0" borderId="4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41;&#1102;&#1076;&#1078;&#1077;&#1090;%202023-2025\&#1059;&#1089;&#1090;&#1100;-&#1064;&#1086;&#1085;&#1086;&#1096;&#1072;\&#1055;&#1088;&#1086;&#1077;&#1082;&#1090;\&#1055;&#1088;&#1080;&#1083;&#1086;&#1078;&#1077;&#1085;&#1080;&#1077;%20&#8470;%204,5,6%20&#1056;&#1072;&#1089;&#1093;&#1086;&#1076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 4"/>
      <sheetName val="Приложение № 5"/>
      <sheetName val="Приложение № 6"/>
    </sheetNames>
    <sheetDataSet>
      <sheetData sheetId="0" refreshError="1"/>
      <sheetData sheetId="1" refreshError="1">
        <row r="13">
          <cell r="G13">
            <v>828930</v>
          </cell>
        </row>
        <row r="19">
          <cell r="G19">
            <v>0</v>
          </cell>
          <cell r="H19">
            <v>0</v>
          </cell>
          <cell r="I19">
            <v>0</v>
          </cell>
        </row>
        <row r="143">
          <cell r="G143">
            <v>0</v>
          </cell>
          <cell r="H143">
            <v>0</v>
          </cell>
          <cell r="I143">
            <v>0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Normal="100" workbookViewId="0">
      <selection activeCell="C3" sqref="C3"/>
    </sheetView>
  </sheetViews>
  <sheetFormatPr defaultColWidth="9.109375" defaultRowHeight="15.6" x14ac:dyDescent="0.3"/>
  <cols>
    <col min="1" max="1" width="17.6640625" style="3" customWidth="1"/>
    <col min="2" max="2" width="24.88671875" style="3" customWidth="1"/>
    <col min="3" max="3" width="70.44140625" style="3" customWidth="1"/>
    <col min="4" max="4" width="17.88671875" style="3" customWidth="1"/>
    <col min="5" max="5" width="3.33203125" style="3" customWidth="1"/>
    <col min="6" max="6" width="9" style="3" customWidth="1"/>
    <col min="7" max="16384" width="9.109375" style="3"/>
  </cols>
  <sheetData>
    <row r="1" spans="1:5" ht="20.100000000000001" customHeight="1" x14ac:dyDescent="0.3">
      <c r="C1" s="12"/>
      <c r="D1" s="15" t="s">
        <v>25</v>
      </c>
      <c r="E1" s="12"/>
    </row>
    <row r="2" spans="1:5" ht="20.100000000000001" customHeight="1" x14ac:dyDescent="0.3">
      <c r="C2" s="12"/>
      <c r="D2" s="15" t="s">
        <v>26</v>
      </c>
      <c r="E2" s="12"/>
    </row>
    <row r="3" spans="1:5" ht="20.100000000000001" customHeight="1" x14ac:dyDescent="0.3">
      <c r="C3" s="12"/>
      <c r="D3" s="15" t="s">
        <v>457</v>
      </c>
      <c r="E3" s="12"/>
    </row>
    <row r="4" spans="1:5" ht="20.100000000000001" customHeight="1" x14ac:dyDescent="0.3">
      <c r="C4" s="12"/>
      <c r="D4" s="15" t="s">
        <v>27</v>
      </c>
      <c r="E4" s="12"/>
    </row>
    <row r="5" spans="1:5" ht="20.100000000000001" customHeight="1" x14ac:dyDescent="0.3">
      <c r="C5" s="13"/>
      <c r="D5" s="14" t="s">
        <v>481</v>
      </c>
      <c r="E5" s="13"/>
    </row>
    <row r="6" spans="1:5" ht="51" customHeight="1" x14ac:dyDescent="0.3">
      <c r="A6" s="405" t="s">
        <v>446</v>
      </c>
      <c r="B6" s="405"/>
      <c r="C6" s="405"/>
      <c r="D6" s="405"/>
    </row>
    <row r="7" spans="1:5" ht="13.5" customHeight="1" x14ac:dyDescent="0.3">
      <c r="B7" s="4"/>
      <c r="C7" s="4"/>
    </row>
    <row r="8" spans="1:5" s="5" customFormat="1" ht="49.5" customHeight="1" x14ac:dyDescent="0.25">
      <c r="A8" s="407" t="s">
        <v>0</v>
      </c>
      <c r="B8" s="407"/>
      <c r="C8" s="407" t="s">
        <v>7</v>
      </c>
      <c r="D8" s="407" t="s">
        <v>3</v>
      </c>
    </row>
    <row r="9" spans="1:5" s="5" customFormat="1" ht="49.5" customHeight="1" x14ac:dyDescent="0.25">
      <c r="A9" s="6" t="s">
        <v>1</v>
      </c>
      <c r="B9" s="6" t="s">
        <v>2</v>
      </c>
      <c r="C9" s="407"/>
      <c r="D9" s="407"/>
    </row>
    <row r="10" spans="1:5" s="10" customFormat="1" ht="31.2" x14ac:dyDescent="0.25">
      <c r="A10" s="7">
        <v>755</v>
      </c>
      <c r="B10" s="8" t="s">
        <v>4</v>
      </c>
      <c r="C10" s="9" t="s">
        <v>24</v>
      </c>
      <c r="D10" s="7">
        <v>100</v>
      </c>
    </row>
    <row r="11" spans="1:5" s="10" customFormat="1" ht="31.2" x14ac:dyDescent="0.25">
      <c r="A11" s="397">
        <v>755</v>
      </c>
      <c r="B11" s="8" t="s">
        <v>477</v>
      </c>
      <c r="C11" s="9" t="s">
        <v>478</v>
      </c>
      <c r="D11" s="7">
        <v>100</v>
      </c>
    </row>
    <row r="12" spans="1:5" s="10" customFormat="1" ht="78" x14ac:dyDescent="0.25">
      <c r="A12" s="397">
        <v>755</v>
      </c>
      <c r="B12" s="8" t="s">
        <v>8</v>
      </c>
      <c r="C12" s="9" t="s">
        <v>10</v>
      </c>
      <c r="D12" s="7">
        <v>100</v>
      </c>
    </row>
    <row r="13" spans="1:5" s="10" customFormat="1" ht="62.4" x14ac:dyDescent="0.25">
      <c r="A13" s="397">
        <v>755</v>
      </c>
      <c r="B13" s="8" t="s">
        <v>9</v>
      </c>
      <c r="C13" s="9" t="s">
        <v>11</v>
      </c>
      <c r="D13" s="7">
        <v>100</v>
      </c>
    </row>
    <row r="14" spans="1:5" s="10" customFormat="1" ht="46.8" x14ac:dyDescent="0.25">
      <c r="A14" s="397">
        <v>755</v>
      </c>
      <c r="B14" s="8" t="s">
        <v>12</v>
      </c>
      <c r="C14" s="9" t="s">
        <v>13</v>
      </c>
      <c r="D14" s="7">
        <v>100</v>
      </c>
    </row>
    <row r="15" spans="1:5" s="10" customFormat="1" ht="62.4" x14ac:dyDescent="0.25">
      <c r="A15" s="397">
        <v>755</v>
      </c>
      <c r="B15" s="8" t="s">
        <v>14</v>
      </c>
      <c r="C15" s="9" t="s">
        <v>15</v>
      </c>
      <c r="D15" s="7">
        <v>100</v>
      </c>
    </row>
    <row r="16" spans="1:5" s="10" customFormat="1" ht="140.4" x14ac:dyDescent="0.25">
      <c r="A16" s="397">
        <v>755</v>
      </c>
      <c r="B16" s="8" t="s">
        <v>16</v>
      </c>
      <c r="C16" s="9" t="s">
        <v>17</v>
      </c>
      <c r="D16" s="7">
        <v>100</v>
      </c>
    </row>
    <row r="17" spans="1:4" s="10" customFormat="1" ht="124.8" x14ac:dyDescent="0.25">
      <c r="A17" s="397">
        <v>755</v>
      </c>
      <c r="B17" s="8" t="s">
        <v>18</v>
      </c>
      <c r="C17" s="9" t="s">
        <v>19</v>
      </c>
      <c r="D17" s="7">
        <v>100</v>
      </c>
    </row>
    <row r="18" spans="1:4" s="10" customFormat="1" ht="31.2" x14ac:dyDescent="0.25">
      <c r="A18" s="397">
        <v>755</v>
      </c>
      <c r="B18" s="8" t="s">
        <v>5</v>
      </c>
      <c r="C18" s="9" t="s">
        <v>22</v>
      </c>
      <c r="D18" s="7">
        <v>100</v>
      </c>
    </row>
    <row r="19" spans="1:4" s="10" customFormat="1" ht="62.4" x14ac:dyDescent="0.25">
      <c r="A19" s="397">
        <v>755</v>
      </c>
      <c r="B19" s="8" t="s">
        <v>20</v>
      </c>
      <c r="C19" s="9" t="s">
        <v>21</v>
      </c>
      <c r="D19" s="7">
        <v>100</v>
      </c>
    </row>
    <row r="20" spans="1:4" s="10" customFormat="1" x14ac:dyDescent="0.25">
      <c r="A20" s="397">
        <v>755</v>
      </c>
      <c r="B20" s="8" t="s">
        <v>6</v>
      </c>
      <c r="C20" s="9" t="s">
        <v>23</v>
      </c>
      <c r="D20" s="7">
        <v>100</v>
      </c>
    </row>
    <row r="21" spans="1:4" x14ac:dyDescent="0.3">
      <c r="B21" s="1"/>
      <c r="C21" s="2"/>
      <c r="D21" s="11"/>
    </row>
    <row r="24" spans="1:4" x14ac:dyDescent="0.3">
      <c r="B24" s="406"/>
      <c r="C24" s="406"/>
    </row>
    <row r="46" ht="17.25" customHeight="1" x14ac:dyDescent="0.3"/>
  </sheetData>
  <mergeCells count="5">
    <mergeCell ref="A6:D6"/>
    <mergeCell ref="B24:C24"/>
    <mergeCell ref="A8:B8"/>
    <mergeCell ref="C8:C9"/>
    <mergeCell ref="D8:D9"/>
  </mergeCells>
  <phoneticPr fontId="1" type="noConversion"/>
  <pageMargins left="0.78740157480314965" right="0.39370078740157483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view="pageBreakPreview" zoomScaleSheetLayoutView="100" workbookViewId="0">
      <selection activeCell="L1" sqref="L1:O1"/>
    </sheetView>
  </sheetViews>
  <sheetFormatPr defaultColWidth="8.6640625" defaultRowHeight="15.6" x14ac:dyDescent="0.3"/>
  <cols>
    <col min="1" max="1" width="5.88671875" style="3" customWidth="1"/>
    <col min="2" max="2" width="16.5546875" style="3" customWidth="1"/>
    <col min="3" max="3" width="4" style="3" customWidth="1"/>
    <col min="4" max="4" width="3.5546875" style="3" customWidth="1"/>
    <col min="5" max="5" width="4.88671875" style="3" customWidth="1"/>
    <col min="6" max="6" width="2.44140625" style="3" customWidth="1"/>
    <col min="7" max="7" width="11.88671875" style="3" customWidth="1"/>
    <col min="8" max="8" width="10.33203125" style="3" customWidth="1"/>
    <col min="9" max="9" width="4.5546875" style="3" customWidth="1"/>
    <col min="10" max="10" width="3.88671875" style="3" customWidth="1"/>
    <col min="11" max="11" width="3.109375" style="3" customWidth="1"/>
    <col min="12" max="12" width="12.44140625" style="3" customWidth="1"/>
    <col min="13" max="15" width="10.6640625" style="3" customWidth="1"/>
    <col min="16" max="16384" width="8.6640625" style="3"/>
  </cols>
  <sheetData>
    <row r="1" spans="1:15" ht="20.100000000000001" customHeight="1" x14ac:dyDescent="0.3">
      <c r="L1" s="412" t="s">
        <v>426</v>
      </c>
      <c r="M1" s="412"/>
      <c r="N1" s="412"/>
      <c r="O1" s="412"/>
    </row>
    <row r="2" spans="1:15" ht="20.100000000000001" customHeight="1" x14ac:dyDescent="0.3">
      <c r="L2" s="412" t="s">
        <v>139</v>
      </c>
      <c r="M2" s="412"/>
      <c r="N2" s="412"/>
      <c r="O2" s="412"/>
    </row>
    <row r="3" spans="1:15" ht="20.100000000000001" customHeight="1" x14ac:dyDescent="0.3">
      <c r="L3" s="412" t="s">
        <v>458</v>
      </c>
      <c r="M3" s="412"/>
      <c r="N3" s="412"/>
      <c r="O3" s="412"/>
    </row>
    <row r="4" spans="1:15" ht="36" customHeight="1" x14ac:dyDescent="0.3">
      <c r="L4" s="412" t="s">
        <v>138</v>
      </c>
      <c r="M4" s="412"/>
      <c r="N4" s="412"/>
      <c r="O4" s="412"/>
    </row>
    <row r="5" spans="1:15" ht="20.100000000000001" customHeight="1" x14ac:dyDescent="0.3">
      <c r="L5" s="64"/>
      <c r="M5" s="64"/>
      <c r="N5" s="64"/>
      <c r="O5" s="64" t="str">
        <f>Прил1!D5</f>
        <v xml:space="preserve">от «26» декабря 2023 г. № 81 </v>
      </c>
    </row>
    <row r="6" spans="1:15" ht="15" customHeight="1" x14ac:dyDescent="0.3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</row>
    <row r="7" spans="1:15" ht="35.1" customHeight="1" x14ac:dyDescent="0.3">
      <c r="A7" s="449" t="s">
        <v>472</v>
      </c>
      <c r="B7" s="449"/>
      <c r="C7" s="449"/>
      <c r="D7" s="449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</row>
    <row r="8" spans="1:15" x14ac:dyDescent="0.3">
      <c r="A8" s="413"/>
      <c r="B8" s="413"/>
      <c r="C8" s="413"/>
      <c r="D8" s="413"/>
      <c r="E8" s="413"/>
      <c r="F8" s="413"/>
      <c r="G8" s="413"/>
      <c r="H8" s="413"/>
      <c r="I8" s="413"/>
      <c r="J8" s="413"/>
      <c r="K8" s="413"/>
      <c r="L8" s="413"/>
      <c r="M8" s="413"/>
      <c r="N8" s="413"/>
      <c r="O8" s="413"/>
    </row>
    <row r="9" spans="1:15" ht="3" customHeight="1" x14ac:dyDescent="0.3">
      <c r="A9" s="63"/>
      <c r="B9" s="373"/>
      <c r="C9" s="373"/>
      <c r="D9" s="373"/>
      <c r="E9" s="373"/>
      <c r="F9" s="373"/>
      <c r="G9" s="373"/>
      <c r="H9" s="373"/>
      <c r="I9" s="373"/>
      <c r="J9" s="373"/>
      <c r="K9" s="373"/>
      <c r="L9" s="373"/>
      <c r="M9" s="373"/>
      <c r="N9" s="373"/>
      <c r="O9" s="373"/>
    </row>
    <row r="10" spans="1:15" ht="47.25" customHeight="1" x14ac:dyDescent="0.3">
      <c r="A10" s="456" t="s">
        <v>473</v>
      </c>
      <c r="B10" s="456"/>
      <c r="C10" s="456"/>
      <c r="D10" s="456"/>
      <c r="E10" s="456"/>
      <c r="F10" s="456"/>
      <c r="G10" s="456"/>
      <c r="H10" s="456"/>
      <c r="I10" s="456"/>
      <c r="J10" s="456"/>
      <c r="K10" s="456"/>
      <c r="L10" s="456"/>
      <c r="M10" s="456"/>
      <c r="N10" s="456"/>
      <c r="O10" s="456"/>
    </row>
    <row r="11" spans="1:15" x14ac:dyDescent="0.3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374"/>
      <c r="N11" s="63"/>
      <c r="O11" s="14"/>
    </row>
    <row r="12" spans="1:15" x14ac:dyDescent="0.3">
      <c r="A12" s="441" t="s">
        <v>427</v>
      </c>
      <c r="B12" s="441" t="s">
        <v>428</v>
      </c>
      <c r="C12" s="457" t="s">
        <v>429</v>
      </c>
      <c r="D12" s="458"/>
      <c r="E12" s="458"/>
      <c r="F12" s="459"/>
      <c r="G12" s="441" t="s">
        <v>430</v>
      </c>
      <c r="H12" s="441" t="s">
        <v>431</v>
      </c>
      <c r="I12" s="457" t="s">
        <v>432</v>
      </c>
      <c r="J12" s="458"/>
      <c r="K12" s="459"/>
      <c r="L12" s="441" t="s">
        <v>433</v>
      </c>
      <c r="M12" s="457" t="s">
        <v>434</v>
      </c>
      <c r="N12" s="458"/>
      <c r="O12" s="459"/>
    </row>
    <row r="13" spans="1:15" ht="68.099999999999994" customHeight="1" x14ac:dyDescent="0.3">
      <c r="A13" s="442"/>
      <c r="B13" s="442"/>
      <c r="C13" s="460"/>
      <c r="D13" s="461"/>
      <c r="E13" s="461"/>
      <c r="F13" s="462"/>
      <c r="G13" s="442"/>
      <c r="H13" s="442"/>
      <c r="I13" s="460"/>
      <c r="J13" s="461"/>
      <c r="K13" s="462"/>
      <c r="L13" s="442"/>
      <c r="M13" s="460"/>
      <c r="N13" s="461"/>
      <c r="O13" s="462"/>
    </row>
    <row r="14" spans="1:15" x14ac:dyDescent="0.3">
      <c r="A14" s="375"/>
      <c r="B14" s="375" t="s">
        <v>420</v>
      </c>
      <c r="C14" s="477" t="s">
        <v>420</v>
      </c>
      <c r="D14" s="478"/>
      <c r="E14" s="478"/>
      <c r="F14" s="479"/>
      <c r="G14" s="376">
        <v>0</v>
      </c>
      <c r="H14" s="377" t="s">
        <v>420</v>
      </c>
      <c r="I14" s="477" t="s">
        <v>420</v>
      </c>
      <c r="J14" s="478"/>
      <c r="K14" s="479"/>
      <c r="L14" s="378" t="s">
        <v>420</v>
      </c>
      <c r="M14" s="477" t="s">
        <v>420</v>
      </c>
      <c r="N14" s="478"/>
      <c r="O14" s="479"/>
    </row>
    <row r="15" spans="1:15" x14ac:dyDescent="0.3">
      <c r="A15" s="379"/>
      <c r="B15" s="380" t="s">
        <v>420</v>
      </c>
      <c r="C15" s="480" t="s">
        <v>420</v>
      </c>
      <c r="D15" s="481"/>
      <c r="E15" s="481"/>
      <c r="F15" s="482"/>
      <c r="G15" s="381">
        <v>0</v>
      </c>
      <c r="H15" s="380" t="s">
        <v>420</v>
      </c>
      <c r="I15" s="480" t="s">
        <v>420</v>
      </c>
      <c r="J15" s="481"/>
      <c r="K15" s="482"/>
      <c r="L15" s="380" t="s">
        <v>420</v>
      </c>
      <c r="M15" s="480" t="s">
        <v>420</v>
      </c>
      <c r="N15" s="481"/>
      <c r="O15" s="482"/>
    </row>
    <row r="16" spans="1:15" ht="30" customHeight="1" x14ac:dyDescent="0.3">
      <c r="A16" s="494" t="s">
        <v>172</v>
      </c>
      <c r="B16" s="495"/>
      <c r="C16" s="409"/>
      <c r="D16" s="496"/>
      <c r="E16" s="496"/>
      <c r="F16" s="497"/>
      <c r="G16" s="329">
        <v>0</v>
      </c>
      <c r="H16" s="382"/>
      <c r="I16" s="463"/>
      <c r="J16" s="464"/>
      <c r="K16" s="465"/>
      <c r="L16" s="383"/>
      <c r="M16" s="463"/>
      <c r="N16" s="464"/>
      <c r="O16" s="465"/>
    </row>
    <row r="17" spans="1:15" x14ac:dyDescent="0.3">
      <c r="A17" s="384"/>
      <c r="B17" s="384"/>
      <c r="C17" s="384"/>
      <c r="D17" s="384"/>
      <c r="E17" s="384"/>
      <c r="F17" s="384"/>
      <c r="G17" s="385"/>
      <c r="H17" s="384"/>
      <c r="I17" s="386"/>
      <c r="J17" s="386"/>
      <c r="K17" s="386"/>
      <c r="L17" s="386"/>
      <c r="M17" s="386"/>
      <c r="N17" s="386"/>
      <c r="O17" s="386"/>
    </row>
    <row r="19" spans="1:15" x14ac:dyDescent="0.3">
      <c r="A19" s="466" t="s">
        <v>474</v>
      </c>
      <c r="B19" s="466"/>
      <c r="C19" s="466"/>
      <c r="D19" s="466"/>
      <c r="E19" s="466"/>
      <c r="F19" s="466"/>
      <c r="G19" s="467"/>
      <c r="H19" s="467"/>
      <c r="I19" s="467"/>
      <c r="J19" s="467"/>
      <c r="K19" s="467"/>
      <c r="L19" s="467"/>
      <c r="M19" s="467"/>
      <c r="N19" s="467"/>
      <c r="O19" s="467"/>
    </row>
    <row r="20" spans="1:15" ht="35.1" customHeight="1" x14ac:dyDescent="0.3">
      <c r="A20" s="466"/>
      <c r="B20" s="466"/>
      <c r="C20" s="466"/>
      <c r="D20" s="466"/>
      <c r="E20" s="466"/>
      <c r="F20" s="466"/>
      <c r="G20" s="467"/>
      <c r="H20" s="467"/>
      <c r="I20" s="467"/>
      <c r="J20" s="467"/>
      <c r="K20" s="467"/>
      <c r="L20" s="467"/>
      <c r="M20" s="467"/>
      <c r="N20" s="467"/>
      <c r="O20" s="467"/>
    </row>
    <row r="21" spans="1:15" x14ac:dyDescent="0.3">
      <c r="A21" s="387"/>
      <c r="B21" s="387"/>
      <c r="C21" s="387"/>
      <c r="D21" s="387"/>
      <c r="E21" s="387"/>
      <c r="F21" s="387"/>
      <c r="G21" s="387"/>
      <c r="H21" s="387"/>
      <c r="I21" s="387"/>
      <c r="J21" s="387"/>
      <c r="K21" s="387"/>
      <c r="L21" s="387"/>
      <c r="M21" s="387"/>
      <c r="N21" s="387"/>
      <c r="O21" s="387"/>
    </row>
    <row r="22" spans="1:15" ht="81.900000000000006" customHeight="1" x14ac:dyDescent="0.3">
      <c r="A22" s="468" t="s">
        <v>435</v>
      </c>
      <c r="B22" s="469"/>
      <c r="C22" s="469"/>
      <c r="D22" s="469"/>
      <c r="E22" s="469"/>
      <c r="F22" s="469"/>
      <c r="G22" s="469"/>
      <c r="H22" s="469"/>
      <c r="I22" s="469"/>
      <c r="J22" s="469"/>
      <c r="K22" s="469"/>
      <c r="L22" s="470"/>
      <c r="M22" s="474" t="s">
        <v>436</v>
      </c>
      <c r="N22" s="475"/>
      <c r="O22" s="476"/>
    </row>
    <row r="23" spans="1:15" ht="30" customHeight="1" x14ac:dyDescent="0.3">
      <c r="A23" s="471"/>
      <c r="B23" s="472"/>
      <c r="C23" s="472"/>
      <c r="D23" s="472"/>
      <c r="E23" s="472"/>
      <c r="F23" s="472"/>
      <c r="G23" s="472"/>
      <c r="H23" s="472"/>
      <c r="I23" s="472"/>
      <c r="J23" s="472"/>
      <c r="K23" s="472"/>
      <c r="L23" s="473"/>
      <c r="M23" s="388" t="s">
        <v>133</v>
      </c>
      <c r="N23" s="396" t="s">
        <v>132</v>
      </c>
      <c r="O23" s="396" t="s">
        <v>447</v>
      </c>
    </row>
    <row r="24" spans="1:15" ht="20.399999999999999" customHeight="1" x14ac:dyDescent="0.3">
      <c r="A24" s="483" t="s">
        <v>437</v>
      </c>
      <c r="B24" s="484"/>
      <c r="C24" s="484"/>
      <c r="D24" s="485"/>
      <c r="E24" s="485"/>
      <c r="F24" s="485"/>
      <c r="G24" s="485"/>
      <c r="H24" s="485"/>
      <c r="I24" s="485"/>
      <c r="J24" s="485"/>
      <c r="K24" s="485"/>
      <c r="L24" s="486"/>
      <c r="M24" s="389">
        <v>0</v>
      </c>
      <c r="N24" s="389">
        <v>0</v>
      </c>
      <c r="O24" s="389">
        <v>0</v>
      </c>
    </row>
    <row r="25" spans="1:15" ht="20.399999999999999" customHeight="1" x14ac:dyDescent="0.3">
      <c r="A25" s="487" t="s">
        <v>438</v>
      </c>
      <c r="B25" s="488"/>
      <c r="C25" s="488"/>
      <c r="D25" s="488"/>
      <c r="E25" s="488"/>
      <c r="F25" s="488"/>
      <c r="G25" s="488"/>
      <c r="H25" s="488"/>
      <c r="I25" s="488"/>
      <c r="J25" s="488"/>
      <c r="K25" s="488"/>
      <c r="L25" s="489"/>
      <c r="M25" s="390">
        <v>0</v>
      </c>
      <c r="N25" s="390">
        <v>0</v>
      </c>
      <c r="O25" s="390">
        <v>0</v>
      </c>
    </row>
    <row r="26" spans="1:15" ht="23.4" customHeight="1" x14ac:dyDescent="0.3">
      <c r="A26" s="490" t="s">
        <v>172</v>
      </c>
      <c r="B26" s="491"/>
      <c r="C26" s="491"/>
      <c r="D26" s="492"/>
      <c r="E26" s="492"/>
      <c r="F26" s="492"/>
      <c r="G26" s="492"/>
      <c r="H26" s="492"/>
      <c r="I26" s="492"/>
      <c r="J26" s="492"/>
      <c r="K26" s="492"/>
      <c r="L26" s="493"/>
      <c r="M26" s="391">
        <v>0</v>
      </c>
      <c r="N26" s="392">
        <v>0</v>
      </c>
      <c r="O26" s="392">
        <v>0</v>
      </c>
    </row>
  </sheetData>
  <mergeCells count="31">
    <mergeCell ref="A24:L24"/>
    <mergeCell ref="A25:L25"/>
    <mergeCell ref="A26:L26"/>
    <mergeCell ref="A16:B16"/>
    <mergeCell ref="C16:F16"/>
    <mergeCell ref="I16:K16"/>
    <mergeCell ref="M16:O16"/>
    <mergeCell ref="A19:O20"/>
    <mergeCell ref="A22:L23"/>
    <mergeCell ref="M22:O22"/>
    <mergeCell ref="C14:F14"/>
    <mergeCell ref="I14:K14"/>
    <mergeCell ref="M14:O14"/>
    <mergeCell ref="C15:F15"/>
    <mergeCell ref="I15:K15"/>
    <mergeCell ref="M15:O15"/>
    <mergeCell ref="A8:O8"/>
    <mergeCell ref="A10:O10"/>
    <mergeCell ref="A12:A13"/>
    <mergeCell ref="B12:B13"/>
    <mergeCell ref="C12:F13"/>
    <mergeCell ref="G12:G13"/>
    <mergeCell ref="H12:H13"/>
    <mergeCell ref="I12:K13"/>
    <mergeCell ref="L12:L13"/>
    <mergeCell ref="M12:O13"/>
    <mergeCell ref="A7:O7"/>
    <mergeCell ref="L1:O1"/>
    <mergeCell ref="L2:O2"/>
    <mergeCell ref="L3:O3"/>
    <mergeCell ref="L4:O4"/>
  </mergeCells>
  <phoneticPr fontId="1" type="noConversion"/>
  <printOptions horizontalCentered="1"/>
  <pageMargins left="0.62992125984251968" right="0.43307086614173229" top="0.62992125984251968" bottom="0.59055118110236227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view="pageBreakPreview" zoomScaleNormal="100" zoomScaleSheetLayoutView="100" workbookViewId="0">
      <selection activeCell="E5" sqref="A1:E1048576"/>
    </sheetView>
  </sheetViews>
  <sheetFormatPr defaultColWidth="9.109375" defaultRowHeight="15" x14ac:dyDescent="0.25"/>
  <cols>
    <col min="1" max="1" width="59.5546875" style="16" customWidth="1"/>
    <col min="2" max="2" width="27.6640625" style="16" customWidth="1"/>
    <col min="3" max="5" width="15.6640625" style="17" customWidth="1"/>
    <col min="6" max="6" width="0.109375" style="16" hidden="1" customWidth="1"/>
    <col min="7" max="16384" width="9.109375" style="16"/>
  </cols>
  <sheetData>
    <row r="1" spans="1:6" ht="20.100000000000001" customHeight="1" x14ac:dyDescent="0.3">
      <c r="A1" s="63"/>
      <c r="B1" s="62"/>
      <c r="C1" s="412" t="s">
        <v>140</v>
      </c>
      <c r="D1" s="412"/>
      <c r="E1" s="412"/>
      <c r="F1" s="61"/>
    </row>
    <row r="2" spans="1:6" ht="20.100000000000001" customHeight="1" x14ac:dyDescent="0.3">
      <c r="A2" s="63"/>
      <c r="B2" s="62"/>
      <c r="C2" s="412" t="s">
        <v>139</v>
      </c>
      <c r="D2" s="412"/>
      <c r="E2" s="412"/>
      <c r="F2" s="61"/>
    </row>
    <row r="3" spans="1:6" ht="20.100000000000001" customHeight="1" x14ac:dyDescent="0.3">
      <c r="A3" s="63"/>
      <c r="B3" s="62"/>
      <c r="C3" s="412" t="s">
        <v>458</v>
      </c>
      <c r="D3" s="412"/>
      <c r="E3" s="412"/>
      <c r="F3" s="61"/>
    </row>
    <row r="4" spans="1:6" ht="31.5" customHeight="1" x14ac:dyDescent="0.3">
      <c r="A4" s="63"/>
      <c r="B4" s="62"/>
      <c r="C4" s="412" t="s">
        <v>138</v>
      </c>
      <c r="D4" s="412"/>
      <c r="E4" s="412"/>
      <c r="F4" s="61"/>
    </row>
    <row r="5" spans="1:6" ht="20.100000000000001" customHeight="1" x14ac:dyDescent="0.3">
      <c r="A5" s="63"/>
      <c r="B5" s="62"/>
      <c r="C5" s="13"/>
      <c r="D5" s="13"/>
      <c r="E5" s="64" t="str">
        <f>Прил1!D5</f>
        <v xml:space="preserve">от «26» декабря 2023 г. № 81 </v>
      </c>
      <c r="F5" s="61"/>
    </row>
    <row r="6" spans="1:6" ht="15.6" x14ac:dyDescent="0.3">
      <c r="A6" s="63"/>
      <c r="B6" s="62"/>
      <c r="C6" s="62"/>
      <c r="D6" s="62"/>
      <c r="E6" s="62"/>
      <c r="F6" s="61"/>
    </row>
    <row r="7" spans="1:6" ht="53.1" customHeight="1" x14ac:dyDescent="0.25">
      <c r="A7" s="413" t="s">
        <v>459</v>
      </c>
      <c r="B7" s="413"/>
      <c r="C7" s="413"/>
      <c r="D7" s="413"/>
      <c r="E7" s="413"/>
    </row>
    <row r="8" spans="1:6" ht="64.5" hidden="1" customHeight="1" x14ac:dyDescent="0.3">
      <c r="A8" s="414" t="s">
        <v>137</v>
      </c>
      <c r="B8" s="414"/>
      <c r="C8" s="414"/>
      <c r="D8" s="414"/>
      <c r="E8" s="414"/>
    </row>
    <row r="9" spans="1:6" ht="23.25" customHeight="1" x14ac:dyDescent="0.25">
      <c r="A9" s="408" t="s">
        <v>136</v>
      </c>
      <c r="B9" s="408" t="s">
        <v>135</v>
      </c>
      <c r="C9" s="409" t="s">
        <v>134</v>
      </c>
      <c r="D9" s="410"/>
      <c r="E9" s="411"/>
    </row>
    <row r="10" spans="1:6" ht="36.9" customHeight="1" x14ac:dyDescent="0.25">
      <c r="A10" s="408"/>
      <c r="B10" s="408"/>
      <c r="C10" s="60" t="s">
        <v>133</v>
      </c>
      <c r="D10" s="60" t="s">
        <v>132</v>
      </c>
      <c r="E10" s="60" t="s">
        <v>447</v>
      </c>
    </row>
    <row r="11" spans="1:6" ht="16.2" x14ac:dyDescent="0.25">
      <c r="A11" s="59" t="s">
        <v>131</v>
      </c>
      <c r="B11" s="58" t="s">
        <v>130</v>
      </c>
      <c r="C11" s="57">
        <f>C12+C14+C16+C22+C25+C30+C33</f>
        <v>618158</v>
      </c>
      <c r="D11" s="57">
        <f>D12+D14+D16+D22+D25+D30+D33</f>
        <v>625703</v>
      </c>
      <c r="E11" s="57">
        <f>E12+E14+E16+E22+E25+E30+E33</f>
        <v>634206</v>
      </c>
    </row>
    <row r="12" spans="1:6" ht="21" customHeight="1" x14ac:dyDescent="0.25">
      <c r="A12" s="31" t="s">
        <v>129</v>
      </c>
      <c r="B12" s="25" t="s">
        <v>128</v>
      </c>
      <c r="C12" s="24">
        <f>C13</f>
        <v>107887</v>
      </c>
      <c r="D12" s="24">
        <f>D13</f>
        <v>115432</v>
      </c>
      <c r="E12" s="24">
        <f>E13</f>
        <v>123935</v>
      </c>
    </row>
    <row r="13" spans="1:6" ht="17.399999999999999" customHeight="1" x14ac:dyDescent="0.25">
      <c r="A13" s="29" t="s">
        <v>127</v>
      </c>
      <c r="B13" s="25" t="s">
        <v>126</v>
      </c>
      <c r="C13" s="24">
        <v>107887</v>
      </c>
      <c r="D13" s="24">
        <v>115432</v>
      </c>
      <c r="E13" s="24">
        <v>123935</v>
      </c>
    </row>
    <row r="14" spans="1:6" ht="17.399999999999999" hidden="1" customHeight="1" x14ac:dyDescent="0.25">
      <c r="A14" s="27" t="s">
        <v>125</v>
      </c>
      <c r="B14" s="25" t="s">
        <v>124</v>
      </c>
      <c r="C14" s="24">
        <f>C15</f>
        <v>0</v>
      </c>
      <c r="D14" s="24">
        <f>D15</f>
        <v>0</v>
      </c>
      <c r="E14" s="24">
        <f>E15</f>
        <v>0</v>
      </c>
    </row>
    <row r="15" spans="1:6" ht="17.399999999999999" hidden="1" customHeight="1" x14ac:dyDescent="0.25">
      <c r="A15" s="29" t="s">
        <v>123</v>
      </c>
      <c r="B15" s="25" t="s">
        <v>122</v>
      </c>
      <c r="C15" s="24"/>
      <c r="D15" s="24"/>
      <c r="E15" s="24"/>
    </row>
    <row r="16" spans="1:6" ht="15.6" x14ac:dyDescent="0.25">
      <c r="A16" s="27" t="s">
        <v>121</v>
      </c>
      <c r="B16" s="25" t="s">
        <v>120</v>
      </c>
      <c r="C16" s="24">
        <f>C17+C19</f>
        <v>510271</v>
      </c>
      <c r="D16" s="24">
        <f>D17+D19</f>
        <v>510271</v>
      </c>
      <c r="E16" s="24">
        <f>E17+E19</f>
        <v>510271</v>
      </c>
    </row>
    <row r="17" spans="1:5" ht="15.6" x14ac:dyDescent="0.25">
      <c r="A17" s="27" t="s">
        <v>119</v>
      </c>
      <c r="B17" s="25" t="s">
        <v>118</v>
      </c>
      <c r="C17" s="24">
        <f>C18</f>
        <v>163440</v>
      </c>
      <c r="D17" s="24">
        <f>D18</f>
        <v>163440</v>
      </c>
      <c r="E17" s="24">
        <f>E18</f>
        <v>163440</v>
      </c>
    </row>
    <row r="18" spans="1:5" ht="46.8" x14ac:dyDescent="0.25">
      <c r="A18" s="29" t="s">
        <v>117</v>
      </c>
      <c r="B18" s="25" t="s">
        <v>116</v>
      </c>
      <c r="C18" s="24">
        <v>163440</v>
      </c>
      <c r="D18" s="24">
        <v>163440</v>
      </c>
      <c r="E18" s="24">
        <v>163440</v>
      </c>
    </row>
    <row r="19" spans="1:5" ht="15.6" x14ac:dyDescent="0.25">
      <c r="A19" s="56" t="s">
        <v>115</v>
      </c>
      <c r="B19" s="28" t="s">
        <v>114</v>
      </c>
      <c r="C19" s="24">
        <f>SUM(C20:C21)</f>
        <v>346831</v>
      </c>
      <c r="D19" s="24">
        <f>SUM(D20:D21)</f>
        <v>346831</v>
      </c>
      <c r="E19" s="24">
        <f>SUM(E20:E21)</f>
        <v>346831</v>
      </c>
    </row>
    <row r="20" spans="1:5" ht="15.6" x14ac:dyDescent="0.25">
      <c r="A20" s="55" t="s">
        <v>113</v>
      </c>
      <c r="B20" s="28" t="s">
        <v>112</v>
      </c>
      <c r="C20" s="24">
        <v>80000</v>
      </c>
      <c r="D20" s="24">
        <v>80000</v>
      </c>
      <c r="E20" s="24">
        <v>80000</v>
      </c>
    </row>
    <row r="21" spans="1:5" ht="15.6" x14ac:dyDescent="0.25">
      <c r="A21" s="55" t="s">
        <v>111</v>
      </c>
      <c r="B21" s="25" t="s">
        <v>110</v>
      </c>
      <c r="C21" s="24">
        <v>266831</v>
      </c>
      <c r="D21" s="24">
        <v>266831</v>
      </c>
      <c r="E21" s="24">
        <v>266831</v>
      </c>
    </row>
    <row r="22" spans="1:5" ht="15.6" hidden="1" x14ac:dyDescent="0.25">
      <c r="A22" s="27" t="s">
        <v>109</v>
      </c>
      <c r="B22" s="25" t="s">
        <v>108</v>
      </c>
      <c r="C22" s="24">
        <f t="shared" ref="C22:E23" si="0">C23</f>
        <v>0</v>
      </c>
      <c r="D22" s="24">
        <f t="shared" si="0"/>
        <v>0</v>
      </c>
      <c r="E22" s="24">
        <f t="shared" si="0"/>
        <v>0</v>
      </c>
    </row>
    <row r="23" spans="1:5" ht="51.75" hidden="1" customHeight="1" x14ac:dyDescent="0.25">
      <c r="A23" s="54" t="s">
        <v>107</v>
      </c>
      <c r="B23" s="25" t="s">
        <v>106</v>
      </c>
      <c r="C23" s="24">
        <f t="shared" si="0"/>
        <v>0</v>
      </c>
      <c r="D23" s="24">
        <f t="shared" si="0"/>
        <v>0</v>
      </c>
      <c r="E23" s="24">
        <f t="shared" si="0"/>
        <v>0</v>
      </c>
    </row>
    <row r="24" spans="1:5" ht="84.75" hidden="1" customHeight="1" x14ac:dyDescent="0.25">
      <c r="A24" s="29" t="s">
        <v>105</v>
      </c>
      <c r="B24" s="25" t="s">
        <v>104</v>
      </c>
      <c r="C24" s="24">
        <v>0</v>
      </c>
      <c r="D24" s="24">
        <v>0</v>
      </c>
      <c r="E24" s="24">
        <v>0</v>
      </c>
    </row>
    <row r="25" spans="1:5" ht="57" hidden="1" customHeight="1" x14ac:dyDescent="0.25">
      <c r="A25" s="31" t="s">
        <v>103</v>
      </c>
      <c r="B25" s="25" t="s">
        <v>102</v>
      </c>
      <c r="C25" s="24">
        <f>SUM(C26:C29)</f>
        <v>0</v>
      </c>
      <c r="D25" s="24">
        <f>SUM(D26:D29)</f>
        <v>0</v>
      </c>
      <c r="E25" s="24">
        <f>SUM(E26:E29)</f>
        <v>0</v>
      </c>
    </row>
    <row r="26" spans="1:5" ht="79.5" hidden="1" customHeight="1" x14ac:dyDescent="0.25">
      <c r="A26" s="53" t="s">
        <v>101</v>
      </c>
      <c r="B26" s="25" t="s">
        <v>100</v>
      </c>
      <c r="C26" s="24"/>
      <c r="D26" s="24"/>
      <c r="E26" s="24"/>
    </row>
    <row r="27" spans="1:5" ht="88.5" hidden="1" customHeight="1" x14ac:dyDescent="0.25">
      <c r="A27" s="52" t="s">
        <v>99</v>
      </c>
      <c r="B27" s="25" t="s">
        <v>98</v>
      </c>
      <c r="C27" s="24">
        <v>0</v>
      </c>
      <c r="D27" s="24">
        <v>0</v>
      </c>
      <c r="E27" s="24">
        <v>0</v>
      </c>
    </row>
    <row r="28" spans="1:5" s="47" customFormat="1" ht="46.8" hidden="1" x14ac:dyDescent="0.3">
      <c r="A28" s="51" t="s">
        <v>97</v>
      </c>
      <c r="B28" s="48" t="s">
        <v>96</v>
      </c>
      <c r="C28" s="24"/>
      <c r="D28" s="24"/>
      <c r="E28" s="24"/>
    </row>
    <row r="29" spans="1:5" s="47" customFormat="1" ht="93.6" hidden="1" x14ac:dyDescent="0.3">
      <c r="A29" s="51" t="s">
        <v>95</v>
      </c>
      <c r="B29" s="48" t="s">
        <v>94</v>
      </c>
      <c r="C29" s="24"/>
      <c r="D29" s="24"/>
      <c r="E29" s="24"/>
    </row>
    <row r="30" spans="1:5" s="47" customFormat="1" ht="31.2" hidden="1" x14ac:dyDescent="0.3">
      <c r="A30" s="50" t="s">
        <v>93</v>
      </c>
      <c r="B30" s="48" t="s">
        <v>92</v>
      </c>
      <c r="C30" s="24">
        <f>SUM(C31:C32)</f>
        <v>0</v>
      </c>
      <c r="D30" s="24">
        <f>SUM(D31:D32)</f>
        <v>0</v>
      </c>
      <c r="E30" s="24">
        <f>SUM(E31:E32)</f>
        <v>0</v>
      </c>
    </row>
    <row r="31" spans="1:5" s="47" customFormat="1" ht="113.25" hidden="1" customHeight="1" x14ac:dyDescent="0.3">
      <c r="A31" s="49" t="s">
        <v>91</v>
      </c>
      <c r="B31" s="48" t="s">
        <v>90</v>
      </c>
      <c r="C31" s="24"/>
      <c r="D31" s="24"/>
      <c r="E31" s="24"/>
    </row>
    <row r="32" spans="1:5" s="47" customFormat="1" ht="63" hidden="1" customHeight="1" x14ac:dyDescent="0.3">
      <c r="A32" s="49" t="s">
        <v>89</v>
      </c>
      <c r="B32" s="48" t="s">
        <v>88</v>
      </c>
      <c r="C32" s="24"/>
      <c r="D32" s="24"/>
      <c r="E32" s="24"/>
    </row>
    <row r="33" spans="1:6" ht="15.6" hidden="1" x14ac:dyDescent="0.3">
      <c r="A33" s="46" t="s">
        <v>87</v>
      </c>
      <c r="B33" s="25" t="s">
        <v>86</v>
      </c>
      <c r="C33" s="24">
        <f>SUM(C34:C35)</f>
        <v>0</v>
      </c>
      <c r="D33" s="24">
        <f>SUM(D34:D35)</f>
        <v>0</v>
      </c>
      <c r="E33" s="24">
        <f>SUM(E34:E35)</f>
        <v>0</v>
      </c>
      <c r="F33" s="30">
        <f>SUM(F34:F35)</f>
        <v>0</v>
      </c>
    </row>
    <row r="34" spans="1:6" ht="78" hidden="1" x14ac:dyDescent="0.3">
      <c r="A34" s="45" t="s">
        <v>85</v>
      </c>
      <c r="B34" s="25" t="s">
        <v>84</v>
      </c>
      <c r="C34" s="24"/>
      <c r="D34" s="24"/>
      <c r="E34" s="24"/>
    </row>
    <row r="35" spans="1:6" ht="69" hidden="1" customHeight="1" x14ac:dyDescent="0.25">
      <c r="A35" s="44" t="s">
        <v>83</v>
      </c>
      <c r="B35" s="43" t="s">
        <v>82</v>
      </c>
      <c r="C35" s="42"/>
      <c r="D35" s="42"/>
      <c r="E35" s="42"/>
    </row>
    <row r="36" spans="1:6" ht="19.5" customHeight="1" x14ac:dyDescent="0.25">
      <c r="A36" s="41" t="s">
        <v>81</v>
      </c>
      <c r="B36" s="40" t="s">
        <v>80</v>
      </c>
      <c r="C36" s="39">
        <f>C37+C64</f>
        <v>4000564.9200000004</v>
      </c>
      <c r="D36" s="39">
        <f>D37+D64</f>
        <v>3990019.3000000003</v>
      </c>
      <c r="E36" s="39">
        <f>E37+E64</f>
        <v>4005469.62</v>
      </c>
    </row>
    <row r="37" spans="1:6" ht="31.2" x14ac:dyDescent="0.25">
      <c r="A37" s="31" t="s">
        <v>79</v>
      </c>
      <c r="B37" s="25" t="s">
        <v>78</v>
      </c>
      <c r="C37" s="24">
        <f>C38+C44+C55+C60</f>
        <v>4000564.9200000004</v>
      </c>
      <c r="D37" s="24">
        <f>D38+D44+D55+D60</f>
        <v>3990019.3000000003</v>
      </c>
      <c r="E37" s="24">
        <f>E38+E44+E55+E60</f>
        <v>4005469.62</v>
      </c>
    </row>
    <row r="38" spans="1:6" ht="31.2" x14ac:dyDescent="0.25">
      <c r="A38" s="27" t="s">
        <v>77</v>
      </c>
      <c r="B38" s="25" t="s">
        <v>76</v>
      </c>
      <c r="C38" s="24">
        <f>SUM(C40:C43)</f>
        <v>3697592.4000000004</v>
      </c>
      <c r="D38" s="24">
        <f>SUM(D40:D43)</f>
        <v>3678603.14</v>
      </c>
      <c r="E38" s="24">
        <f>SUM(E40:E43)</f>
        <v>3684124.95</v>
      </c>
    </row>
    <row r="39" spans="1:6" ht="15.6" hidden="1" x14ac:dyDescent="0.25">
      <c r="A39" s="29" t="s">
        <v>37</v>
      </c>
      <c r="B39" s="25"/>
      <c r="C39" s="24"/>
      <c r="D39" s="24"/>
      <c r="E39" s="24"/>
    </row>
    <row r="40" spans="1:6" ht="46.8" x14ac:dyDescent="0.25">
      <c r="A40" s="29" t="s">
        <v>75</v>
      </c>
      <c r="B40" s="25" t="s">
        <v>74</v>
      </c>
      <c r="C40" s="24">
        <f>119485.8+48216.96</f>
        <v>167702.76</v>
      </c>
      <c r="D40" s="24">
        <f>95588.64+53124.86</f>
        <v>148713.5</v>
      </c>
      <c r="E40" s="24">
        <f>95588.64+58646.67</f>
        <v>154235.31</v>
      </c>
    </row>
    <row r="41" spans="1:6" ht="31.2" x14ac:dyDescent="0.25">
      <c r="A41" s="29" t="s">
        <v>73</v>
      </c>
      <c r="B41" s="25" t="s">
        <v>72</v>
      </c>
      <c r="C41" s="37">
        <v>3529889.64</v>
      </c>
      <c r="D41" s="37">
        <f>C41</f>
        <v>3529889.64</v>
      </c>
      <c r="E41" s="37">
        <f>C41</f>
        <v>3529889.64</v>
      </c>
    </row>
    <row r="42" spans="1:6" ht="46.8" hidden="1" x14ac:dyDescent="0.25">
      <c r="A42" s="29" t="s">
        <v>71</v>
      </c>
      <c r="B42" s="25" t="s">
        <v>70</v>
      </c>
      <c r="C42" s="24"/>
      <c r="D42" s="24"/>
      <c r="E42" s="24"/>
    </row>
    <row r="43" spans="1:6" ht="15.6" hidden="1" x14ac:dyDescent="0.25">
      <c r="A43" s="29" t="s">
        <v>69</v>
      </c>
      <c r="B43" s="25" t="s">
        <v>68</v>
      </c>
      <c r="C43" s="24"/>
      <c r="D43" s="24"/>
      <c r="E43" s="24"/>
    </row>
    <row r="44" spans="1:6" ht="33.75" hidden="1" customHeight="1" x14ac:dyDescent="0.25">
      <c r="A44" s="31" t="s">
        <v>67</v>
      </c>
      <c r="B44" s="25" t="s">
        <v>66</v>
      </c>
      <c r="C44" s="24">
        <f>SUM(C46:C54)</f>
        <v>0</v>
      </c>
      <c r="D44" s="24">
        <f>SUM(D46:D54)</f>
        <v>0</v>
      </c>
      <c r="E44" s="24">
        <f>SUM(E46:E54)</f>
        <v>0</v>
      </c>
    </row>
    <row r="45" spans="1:6" ht="15.6" hidden="1" x14ac:dyDescent="0.25">
      <c r="A45" s="29" t="s">
        <v>37</v>
      </c>
      <c r="B45" s="25"/>
      <c r="C45" s="24"/>
      <c r="D45" s="24"/>
      <c r="E45" s="24"/>
    </row>
    <row r="46" spans="1:6" ht="109.2" hidden="1" x14ac:dyDescent="0.25">
      <c r="A46" s="38" t="s">
        <v>65</v>
      </c>
      <c r="B46" s="25" t="s">
        <v>64</v>
      </c>
      <c r="C46" s="24"/>
      <c r="D46" s="24"/>
      <c r="E46" s="24"/>
    </row>
    <row r="47" spans="1:6" ht="124.8" hidden="1" x14ac:dyDescent="0.25">
      <c r="A47" s="38" t="s">
        <v>63</v>
      </c>
      <c r="B47" s="25" t="s">
        <v>62</v>
      </c>
      <c r="C47" s="24"/>
      <c r="D47" s="24"/>
      <c r="E47" s="24"/>
    </row>
    <row r="48" spans="1:6" ht="93.6" hidden="1" x14ac:dyDescent="0.25">
      <c r="A48" s="38" t="s">
        <v>61</v>
      </c>
      <c r="B48" s="25" t="s">
        <v>60</v>
      </c>
      <c r="C48" s="24"/>
      <c r="D48" s="24"/>
      <c r="E48" s="24"/>
    </row>
    <row r="49" spans="1:6" ht="66" hidden="1" customHeight="1" x14ac:dyDescent="0.25">
      <c r="A49" s="38" t="s">
        <v>59</v>
      </c>
      <c r="B49" s="25" t="s">
        <v>58</v>
      </c>
      <c r="C49" s="24"/>
      <c r="D49" s="24"/>
      <c r="E49" s="24"/>
    </row>
    <row r="50" spans="1:6" ht="31.2" hidden="1" x14ac:dyDescent="0.25">
      <c r="A50" s="38" t="s">
        <v>57</v>
      </c>
      <c r="B50" s="25" t="s">
        <v>56</v>
      </c>
      <c r="C50" s="24"/>
      <c r="D50" s="24"/>
      <c r="E50" s="24"/>
    </row>
    <row r="51" spans="1:6" ht="40.5" hidden="1" customHeight="1" x14ac:dyDescent="0.25">
      <c r="A51" s="38" t="s">
        <v>55</v>
      </c>
      <c r="B51" s="25" t="s">
        <v>54</v>
      </c>
      <c r="C51" s="24"/>
      <c r="D51" s="24"/>
      <c r="E51" s="24"/>
    </row>
    <row r="52" spans="1:6" ht="36.75" hidden="1" customHeight="1" x14ac:dyDescent="0.25">
      <c r="A52" s="29" t="s">
        <v>53</v>
      </c>
      <c r="B52" s="25" t="s">
        <v>52</v>
      </c>
      <c r="C52" s="24"/>
      <c r="D52" s="24"/>
      <c r="E52" s="24"/>
    </row>
    <row r="53" spans="1:6" ht="46.8" hidden="1" x14ac:dyDescent="0.25">
      <c r="A53" s="29" t="s">
        <v>51</v>
      </c>
      <c r="B53" s="25" t="s">
        <v>50</v>
      </c>
      <c r="C53" s="24"/>
      <c r="D53" s="24"/>
      <c r="E53" s="24"/>
    </row>
    <row r="54" spans="1:6" ht="15.6" hidden="1" x14ac:dyDescent="0.25">
      <c r="A54" s="29" t="s">
        <v>49</v>
      </c>
      <c r="B54" s="25" t="s">
        <v>48</v>
      </c>
      <c r="C54" s="37"/>
      <c r="D54" s="37"/>
      <c r="E54" s="37"/>
    </row>
    <row r="55" spans="1:6" ht="31.2" x14ac:dyDescent="0.25">
      <c r="A55" s="31" t="s">
        <v>47</v>
      </c>
      <c r="B55" s="25" t="s">
        <v>46</v>
      </c>
      <c r="C55" s="24">
        <f>SUM(C57:C59)</f>
        <v>302972.52</v>
      </c>
      <c r="D55" s="24">
        <f>SUM(D57:D59)</f>
        <v>311416.16000000003</v>
      </c>
      <c r="E55" s="24">
        <f>SUM(E57:E59)</f>
        <v>321344.67000000004</v>
      </c>
    </row>
    <row r="56" spans="1:6" ht="15.6" hidden="1" x14ac:dyDescent="0.25">
      <c r="A56" s="29" t="s">
        <v>37</v>
      </c>
      <c r="B56" s="25"/>
      <c r="C56" s="24"/>
      <c r="D56" s="24"/>
      <c r="E56" s="24"/>
    </row>
    <row r="57" spans="1:6" ht="46.8" hidden="1" x14ac:dyDescent="0.25">
      <c r="A57" s="29" t="s">
        <v>45</v>
      </c>
      <c r="B57" s="25" t="s">
        <v>44</v>
      </c>
      <c r="C57" s="24"/>
      <c r="D57" s="24"/>
      <c r="E57" s="24"/>
    </row>
    <row r="58" spans="1:6" ht="62.4" x14ac:dyDescent="0.25">
      <c r="A58" s="29" t="s">
        <v>43</v>
      </c>
      <c r="B58" s="25" t="s">
        <v>42</v>
      </c>
      <c r="C58" s="24">
        <v>215472.52</v>
      </c>
      <c r="D58" s="24">
        <v>223916.16</v>
      </c>
      <c r="E58" s="24">
        <v>233844.67</v>
      </c>
    </row>
    <row r="59" spans="1:6" s="32" customFormat="1" ht="15.6" x14ac:dyDescent="0.3">
      <c r="A59" s="36" t="s">
        <v>41</v>
      </c>
      <c r="B59" s="35" t="s">
        <v>40</v>
      </c>
      <c r="C59" s="34">
        <v>87500</v>
      </c>
      <c r="D59" s="34">
        <v>87500</v>
      </c>
      <c r="E59" s="33">
        <v>87500</v>
      </c>
    </row>
    <row r="60" spans="1:6" ht="31.2" hidden="1" x14ac:dyDescent="0.25">
      <c r="A60" s="31" t="s">
        <v>39</v>
      </c>
      <c r="B60" s="25" t="s">
        <v>38</v>
      </c>
      <c r="C60" s="24">
        <f>SUM(C62:C63)</f>
        <v>0</v>
      </c>
      <c r="D60" s="24">
        <f>SUM(D62:D63)</f>
        <v>0</v>
      </c>
      <c r="E60" s="24">
        <f>SUM(E62:E63)</f>
        <v>0</v>
      </c>
      <c r="F60" s="30">
        <f>SUM(F62:F63)</f>
        <v>0</v>
      </c>
    </row>
    <row r="61" spans="1:6" ht="15.6" hidden="1" x14ac:dyDescent="0.25">
      <c r="A61" s="26" t="s">
        <v>37</v>
      </c>
      <c r="B61" s="25"/>
      <c r="C61" s="24"/>
      <c r="D61" s="24"/>
      <c r="E61" s="24"/>
    </row>
    <row r="62" spans="1:6" ht="78" hidden="1" x14ac:dyDescent="0.25">
      <c r="A62" s="29" t="s">
        <v>36</v>
      </c>
      <c r="B62" s="28" t="s">
        <v>35</v>
      </c>
      <c r="C62" s="24"/>
      <c r="D62" s="24"/>
      <c r="E62" s="24"/>
    </row>
    <row r="63" spans="1:6" ht="31.2" hidden="1" x14ac:dyDescent="0.25">
      <c r="A63" s="26" t="s">
        <v>34</v>
      </c>
      <c r="B63" s="25" t="s">
        <v>33</v>
      </c>
      <c r="C63" s="24"/>
      <c r="D63" s="24"/>
      <c r="E63" s="24"/>
    </row>
    <row r="64" spans="1:6" ht="38.4" hidden="1" customHeight="1" x14ac:dyDescent="0.25">
      <c r="A64" s="27" t="s">
        <v>32</v>
      </c>
      <c r="B64" s="25" t="s">
        <v>31</v>
      </c>
      <c r="C64" s="24">
        <f>C65</f>
        <v>0</v>
      </c>
      <c r="D64" s="24">
        <f>D65</f>
        <v>0</v>
      </c>
      <c r="E64" s="24">
        <f>E65</f>
        <v>0</v>
      </c>
    </row>
    <row r="65" spans="1:5" ht="30" hidden="1" customHeight="1" x14ac:dyDescent="0.25">
      <c r="A65" s="26" t="s">
        <v>30</v>
      </c>
      <c r="B65" s="25" t="s">
        <v>29</v>
      </c>
      <c r="C65" s="24"/>
      <c r="D65" s="24"/>
      <c r="E65" s="24"/>
    </row>
    <row r="66" spans="1:5" ht="22.5" customHeight="1" x14ac:dyDescent="0.25">
      <c r="A66" s="23" t="s">
        <v>28</v>
      </c>
      <c r="B66" s="22"/>
      <c r="C66" s="21">
        <f>C11+C36</f>
        <v>4618722.92</v>
      </c>
      <c r="D66" s="21">
        <f>D11+D36</f>
        <v>4615722.3000000007</v>
      </c>
      <c r="E66" s="21">
        <f>E11+E36</f>
        <v>4639675.62</v>
      </c>
    </row>
    <row r="67" spans="1:5" ht="14.1" customHeight="1" x14ac:dyDescent="0.25">
      <c r="A67" s="20"/>
      <c r="B67" s="19"/>
      <c r="C67" s="19"/>
      <c r="D67" s="19"/>
    </row>
    <row r="70" spans="1:5" x14ac:dyDescent="0.25">
      <c r="E70" s="18"/>
    </row>
  </sheetData>
  <mergeCells count="9">
    <mergeCell ref="A9:A10"/>
    <mergeCell ref="B9:B10"/>
    <mergeCell ref="C9:E9"/>
    <mergeCell ref="C1:E1"/>
    <mergeCell ref="C2:E2"/>
    <mergeCell ref="C3:E3"/>
    <mergeCell ref="C4:E4"/>
    <mergeCell ref="A7:E7"/>
    <mergeCell ref="A8:E8"/>
  </mergeCells>
  <pageMargins left="0.98425196850393704" right="0.39370078740157483" top="0.70866141732283472" bottom="0.39370078740157483" header="0.51181102362204722" footer="0.55118110236220474"/>
  <pageSetup paperSize="9" scale="66" firstPageNumber="4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view="pageBreakPreview" zoomScaleNormal="100" zoomScaleSheetLayoutView="100" workbookViewId="0">
      <selection activeCell="A7" sqref="A7:E7"/>
    </sheetView>
  </sheetViews>
  <sheetFormatPr defaultColWidth="11.109375" defaultRowHeight="31.5" customHeight="1" x14ac:dyDescent="0.25"/>
  <cols>
    <col min="1" max="1" width="52.44140625" style="102" customWidth="1"/>
    <col min="2" max="2" width="28" style="102" customWidth="1"/>
    <col min="3" max="5" width="15.6640625" style="102" customWidth="1"/>
    <col min="6" max="16384" width="11.109375" style="67"/>
  </cols>
  <sheetData>
    <row r="1" spans="1:5" ht="20.100000000000001" customHeight="1" x14ac:dyDescent="0.3">
      <c r="A1" s="65"/>
      <c r="B1" s="66"/>
      <c r="C1" s="418" t="s">
        <v>141</v>
      </c>
      <c r="D1" s="418"/>
      <c r="E1" s="418"/>
    </row>
    <row r="2" spans="1:5" ht="20.100000000000001" customHeight="1" x14ac:dyDescent="0.3">
      <c r="A2" s="65"/>
      <c r="B2" s="418" t="s">
        <v>139</v>
      </c>
      <c r="C2" s="418"/>
      <c r="D2" s="418"/>
      <c r="E2" s="418"/>
    </row>
    <row r="3" spans="1:5" ht="20.100000000000001" customHeight="1" x14ac:dyDescent="0.3">
      <c r="A3" s="65"/>
      <c r="B3" s="418" t="s">
        <v>460</v>
      </c>
      <c r="C3" s="418"/>
      <c r="D3" s="418"/>
      <c r="E3" s="418"/>
    </row>
    <row r="4" spans="1:5" ht="20.100000000000001" customHeight="1" x14ac:dyDescent="0.3">
      <c r="A4" s="65"/>
      <c r="B4" s="418" t="s">
        <v>138</v>
      </c>
      <c r="C4" s="418"/>
      <c r="D4" s="418"/>
      <c r="E4" s="418"/>
    </row>
    <row r="5" spans="1:5" ht="20.100000000000001" customHeight="1" x14ac:dyDescent="0.3">
      <c r="A5" s="65"/>
      <c r="B5" s="68"/>
      <c r="C5" s="393"/>
      <c r="D5" s="393"/>
      <c r="E5" s="69" t="str">
        <f>Прил1!D5</f>
        <v xml:space="preserve">от «26» декабря 2023 г. № 81 </v>
      </c>
    </row>
    <row r="6" spans="1:5" ht="31.5" customHeight="1" x14ac:dyDescent="0.3">
      <c r="A6" s="65"/>
      <c r="B6" s="68"/>
      <c r="C6" s="69"/>
      <c r="D6" s="69"/>
      <c r="E6" s="69"/>
    </row>
    <row r="7" spans="1:5" ht="50.1" customHeight="1" x14ac:dyDescent="0.25">
      <c r="A7" s="419" t="s">
        <v>461</v>
      </c>
      <c r="B7" s="419"/>
      <c r="C7" s="419"/>
      <c r="D7" s="419"/>
      <c r="E7" s="419"/>
    </row>
    <row r="8" spans="1:5" ht="48.9" hidden="1" customHeight="1" x14ac:dyDescent="0.3">
      <c r="A8" s="415" t="s">
        <v>142</v>
      </c>
      <c r="B8" s="415"/>
      <c r="C8" s="415"/>
      <c r="D8" s="415"/>
      <c r="E8" s="415"/>
    </row>
    <row r="9" spans="1:5" ht="24" customHeight="1" x14ac:dyDescent="0.25">
      <c r="A9" s="416" t="s">
        <v>143</v>
      </c>
      <c r="B9" s="417" t="s">
        <v>135</v>
      </c>
      <c r="C9" s="416" t="s">
        <v>134</v>
      </c>
      <c r="D9" s="416"/>
      <c r="E9" s="416"/>
    </row>
    <row r="10" spans="1:5" ht="24.6" customHeight="1" x14ac:dyDescent="0.25">
      <c r="A10" s="416"/>
      <c r="B10" s="417"/>
      <c r="C10" s="70" t="s">
        <v>133</v>
      </c>
      <c r="D10" s="394" t="s">
        <v>132</v>
      </c>
      <c r="E10" s="394" t="s">
        <v>447</v>
      </c>
    </row>
    <row r="11" spans="1:5" s="74" customFormat="1" ht="31.5" hidden="1" customHeight="1" x14ac:dyDescent="0.3">
      <c r="A11" s="71" t="s">
        <v>144</v>
      </c>
      <c r="B11" s="72" t="s">
        <v>145</v>
      </c>
      <c r="C11" s="73"/>
      <c r="D11" s="73"/>
      <c r="E11" s="73"/>
    </row>
    <row r="12" spans="1:5" s="78" customFormat="1" ht="31.5" hidden="1" customHeight="1" x14ac:dyDescent="0.25">
      <c r="A12" s="75" t="s">
        <v>146</v>
      </c>
      <c r="B12" s="76" t="s">
        <v>147</v>
      </c>
      <c r="C12" s="77"/>
      <c r="D12" s="77"/>
      <c r="E12" s="77"/>
    </row>
    <row r="13" spans="1:5" s="78" customFormat="1" ht="46.5" hidden="1" customHeight="1" x14ac:dyDescent="0.25">
      <c r="A13" s="79" t="s">
        <v>148</v>
      </c>
      <c r="B13" s="80" t="s">
        <v>149</v>
      </c>
      <c r="C13" s="81"/>
      <c r="D13" s="81"/>
      <c r="E13" s="81"/>
    </row>
    <row r="14" spans="1:5" s="78" customFormat="1" ht="41.4" hidden="1" customHeight="1" x14ac:dyDescent="0.25">
      <c r="A14" s="82" t="s">
        <v>150</v>
      </c>
      <c r="B14" s="80" t="s">
        <v>151</v>
      </c>
      <c r="C14" s="81"/>
      <c r="D14" s="81"/>
      <c r="E14" s="81"/>
    </row>
    <row r="15" spans="1:5" s="78" customFormat="1" ht="49.5" hidden="1" customHeight="1" x14ac:dyDescent="0.25">
      <c r="A15" s="83" t="s">
        <v>152</v>
      </c>
      <c r="B15" s="84" t="s">
        <v>153</v>
      </c>
      <c r="C15" s="85"/>
      <c r="D15" s="85"/>
      <c r="E15" s="85"/>
    </row>
    <row r="16" spans="1:5" ht="31.5" customHeight="1" x14ac:dyDescent="0.25">
      <c r="A16" s="86" t="s">
        <v>154</v>
      </c>
      <c r="B16" s="87" t="s">
        <v>155</v>
      </c>
      <c r="C16" s="88">
        <f>C17-C21</f>
        <v>-30907.900000000373</v>
      </c>
      <c r="D16" s="88">
        <f t="shared" ref="D16:E16" si="0">D17-D21</f>
        <v>-31285.149999999441</v>
      </c>
      <c r="E16" s="88">
        <f t="shared" si="0"/>
        <v>-31710.299999998882</v>
      </c>
    </row>
    <row r="17" spans="1:5" ht="24.9" customHeight="1" x14ac:dyDescent="0.25">
      <c r="A17" s="89" t="s">
        <v>156</v>
      </c>
      <c r="B17" s="90" t="s">
        <v>157</v>
      </c>
      <c r="C17" s="91">
        <f>C18</f>
        <v>4618722.92</v>
      </c>
      <c r="D17" s="91">
        <f t="shared" ref="D17:E19" si="1">D18</f>
        <v>4615722.3000000007</v>
      </c>
      <c r="E17" s="91">
        <f t="shared" si="1"/>
        <v>4639675.62</v>
      </c>
    </row>
    <row r="18" spans="1:5" ht="20.399999999999999" customHeight="1" x14ac:dyDescent="0.25">
      <c r="A18" s="92" t="s">
        <v>158</v>
      </c>
      <c r="B18" s="93" t="s">
        <v>159</v>
      </c>
      <c r="C18" s="94">
        <f>C19</f>
        <v>4618722.92</v>
      </c>
      <c r="D18" s="94">
        <f t="shared" si="1"/>
        <v>4615722.3000000007</v>
      </c>
      <c r="E18" s="94">
        <f t="shared" si="1"/>
        <v>4639675.62</v>
      </c>
    </row>
    <row r="19" spans="1:5" ht="31.5" customHeight="1" x14ac:dyDescent="0.25">
      <c r="A19" s="92" t="s">
        <v>160</v>
      </c>
      <c r="B19" s="93" t="s">
        <v>161</v>
      </c>
      <c r="C19" s="94">
        <f>C20</f>
        <v>4618722.92</v>
      </c>
      <c r="D19" s="94">
        <f t="shared" si="1"/>
        <v>4615722.3000000007</v>
      </c>
      <c r="E19" s="94">
        <f t="shared" si="1"/>
        <v>4639675.62</v>
      </c>
    </row>
    <row r="20" spans="1:5" ht="31.5" customHeight="1" x14ac:dyDescent="0.25">
      <c r="A20" s="95" t="s">
        <v>162</v>
      </c>
      <c r="B20" s="93" t="s">
        <v>163</v>
      </c>
      <c r="C20" s="94">
        <f>Прил2!C66</f>
        <v>4618722.92</v>
      </c>
      <c r="D20" s="94">
        <f>Прил2!D66</f>
        <v>4615722.3000000007</v>
      </c>
      <c r="E20" s="94">
        <f>Прил2!E66</f>
        <v>4639675.62</v>
      </c>
    </row>
    <row r="21" spans="1:5" ht="24" customHeight="1" x14ac:dyDescent="0.25">
      <c r="A21" s="92" t="s">
        <v>164</v>
      </c>
      <c r="B21" s="93" t="s">
        <v>165</v>
      </c>
      <c r="C21" s="94">
        <f>C22</f>
        <v>4649630.82</v>
      </c>
      <c r="D21" s="94">
        <f t="shared" ref="D21:E23" si="2">D22</f>
        <v>4647007.45</v>
      </c>
      <c r="E21" s="94">
        <f t="shared" si="2"/>
        <v>4671385.919999999</v>
      </c>
    </row>
    <row r="22" spans="1:5" ht="23.1" customHeight="1" x14ac:dyDescent="0.25">
      <c r="A22" s="92" t="s">
        <v>166</v>
      </c>
      <c r="B22" s="93" t="s">
        <v>167</v>
      </c>
      <c r="C22" s="94">
        <f>C23</f>
        <v>4649630.82</v>
      </c>
      <c r="D22" s="94">
        <f t="shared" si="2"/>
        <v>4647007.45</v>
      </c>
      <c r="E22" s="94">
        <f t="shared" si="2"/>
        <v>4671385.919999999</v>
      </c>
    </row>
    <row r="23" spans="1:5" ht="31.5" customHeight="1" x14ac:dyDescent="0.25">
      <c r="A23" s="92" t="s">
        <v>168</v>
      </c>
      <c r="B23" s="93" t="s">
        <v>169</v>
      </c>
      <c r="C23" s="94">
        <f>C24</f>
        <v>4649630.82</v>
      </c>
      <c r="D23" s="94">
        <f t="shared" si="2"/>
        <v>4647007.45</v>
      </c>
      <c r="E23" s="94">
        <f t="shared" si="2"/>
        <v>4671385.919999999</v>
      </c>
    </row>
    <row r="24" spans="1:5" ht="31.5" customHeight="1" x14ac:dyDescent="0.25">
      <c r="A24" s="96" t="s">
        <v>170</v>
      </c>
      <c r="B24" s="97" t="s">
        <v>171</v>
      </c>
      <c r="C24" s="98">
        <f>Прил4!D38</f>
        <v>4649630.82</v>
      </c>
      <c r="D24" s="98">
        <f>Прил4!E38</f>
        <v>4647007.45</v>
      </c>
      <c r="E24" s="98">
        <f>Прил4!F38</f>
        <v>4671385.919999999</v>
      </c>
    </row>
    <row r="25" spans="1:5" ht="31.5" customHeight="1" x14ac:dyDescent="0.25">
      <c r="A25" s="99" t="s">
        <v>172</v>
      </c>
      <c r="B25" s="100"/>
      <c r="C25" s="101">
        <f>C11+C16</f>
        <v>-30907.900000000373</v>
      </c>
      <c r="D25" s="101">
        <f t="shared" ref="D25:E25" si="3">D11+D16</f>
        <v>-31285.149999999441</v>
      </c>
      <c r="E25" s="101">
        <f t="shared" si="3"/>
        <v>-31710.299999998882</v>
      </c>
    </row>
  </sheetData>
  <mergeCells count="9">
    <mergeCell ref="A8:E8"/>
    <mergeCell ref="A9:A10"/>
    <mergeCell ref="B9:B10"/>
    <mergeCell ref="C9:E9"/>
    <mergeCell ref="C1:E1"/>
    <mergeCell ref="B2:E2"/>
    <mergeCell ref="B3:E3"/>
    <mergeCell ref="B4:E4"/>
    <mergeCell ref="A7:E7"/>
  </mergeCells>
  <phoneticPr fontId="1" type="noConversion"/>
  <pageMargins left="0.55118110236220474" right="0.19685039370078741" top="0.78740157480314965" bottom="0.78740157480314965" header="0.51181102362204722" footer="0.51181102362204722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topLeftCell="A18" zoomScale="108" zoomScaleNormal="100" zoomScaleSheetLayoutView="108" workbookViewId="0">
      <selection activeCell="A22" sqref="A22:XFD24"/>
    </sheetView>
  </sheetViews>
  <sheetFormatPr defaultColWidth="9.109375" defaultRowHeight="15.6" x14ac:dyDescent="0.3"/>
  <cols>
    <col min="1" max="1" width="54.88671875" style="103" customWidth="1"/>
    <col min="2" max="2" width="8.109375" style="145" customWidth="1"/>
    <col min="3" max="3" width="7.44140625" style="103" customWidth="1"/>
    <col min="4" max="6" width="15.6640625" style="103" customWidth="1"/>
    <col min="7" max="7" width="2.5546875" style="103" customWidth="1"/>
    <col min="8" max="8" width="12" style="103" customWidth="1"/>
    <col min="9" max="16384" width="9.109375" style="103"/>
  </cols>
  <sheetData>
    <row r="1" spans="1:7" ht="20.100000000000001" customHeight="1" x14ac:dyDescent="0.3">
      <c r="B1" s="104"/>
      <c r="C1" s="105"/>
      <c r="D1" s="421" t="s">
        <v>173</v>
      </c>
      <c r="E1" s="421"/>
      <c r="F1" s="421"/>
    </row>
    <row r="2" spans="1:7" ht="20.100000000000001" customHeight="1" x14ac:dyDescent="0.3">
      <c r="B2" s="104"/>
      <c r="C2" s="105"/>
      <c r="D2" s="421" t="s">
        <v>139</v>
      </c>
      <c r="E2" s="421"/>
      <c r="F2" s="421"/>
    </row>
    <row r="3" spans="1:7" ht="20.100000000000001" customHeight="1" x14ac:dyDescent="0.3">
      <c r="B3" s="106"/>
      <c r="C3" s="421" t="s">
        <v>458</v>
      </c>
      <c r="D3" s="421"/>
      <c r="E3" s="421"/>
      <c r="F3" s="421"/>
    </row>
    <row r="4" spans="1:7" ht="35.25" customHeight="1" x14ac:dyDescent="0.3">
      <c r="B4" s="106"/>
      <c r="C4" s="421" t="s">
        <v>138</v>
      </c>
      <c r="D4" s="421"/>
      <c r="E4" s="421"/>
      <c r="F4" s="421"/>
    </row>
    <row r="5" spans="1:7" ht="20.100000000000001" customHeight="1" x14ac:dyDescent="0.3">
      <c r="B5" s="106"/>
      <c r="C5" s="107"/>
      <c r="D5" s="228"/>
      <c r="E5" s="228"/>
      <c r="F5" s="108" t="str">
        <f>Прил1!D5</f>
        <v xml:space="preserve">от «26» декабря 2023 г. № 81 </v>
      </c>
    </row>
    <row r="6" spans="1:7" x14ac:dyDescent="0.3">
      <c r="B6" s="106"/>
      <c r="C6" s="107"/>
      <c r="D6" s="108"/>
      <c r="E6" s="108"/>
      <c r="F6" s="108"/>
    </row>
    <row r="7" spans="1:7" ht="47.1" customHeight="1" x14ac:dyDescent="0.3">
      <c r="A7" s="420" t="s">
        <v>462</v>
      </c>
      <c r="B7" s="420"/>
      <c r="C7" s="420"/>
      <c r="D7" s="420"/>
      <c r="E7" s="420"/>
      <c r="F7" s="420"/>
    </row>
    <row r="8" spans="1:7" ht="18" hidden="1" customHeight="1" x14ac:dyDescent="0.3">
      <c r="A8" s="423" t="s">
        <v>174</v>
      </c>
      <c r="B8" s="423"/>
      <c r="C8" s="423"/>
      <c r="D8" s="423"/>
      <c r="E8" s="423"/>
      <c r="F8" s="423"/>
    </row>
    <row r="9" spans="1:7" ht="17.399999999999999" customHeight="1" x14ac:dyDescent="0.3">
      <c r="A9" s="424" t="s">
        <v>175</v>
      </c>
      <c r="B9" s="425" t="s">
        <v>176</v>
      </c>
      <c r="C9" s="424" t="s">
        <v>177</v>
      </c>
      <c r="D9" s="426" t="s">
        <v>134</v>
      </c>
      <c r="E9" s="426"/>
      <c r="F9" s="426"/>
    </row>
    <row r="10" spans="1:7" ht="38.25" customHeight="1" x14ac:dyDescent="0.3">
      <c r="A10" s="424"/>
      <c r="B10" s="425"/>
      <c r="C10" s="424"/>
      <c r="D10" s="109" t="s">
        <v>133</v>
      </c>
      <c r="E10" s="395" t="s">
        <v>132</v>
      </c>
      <c r="F10" s="395" t="s">
        <v>447</v>
      </c>
      <c r="G10" s="110"/>
    </row>
    <row r="11" spans="1:7" ht="20.100000000000001" customHeight="1" x14ac:dyDescent="0.3">
      <c r="A11" s="111" t="s">
        <v>178</v>
      </c>
      <c r="B11" s="112" t="s">
        <v>179</v>
      </c>
      <c r="C11" s="112" t="s">
        <v>180</v>
      </c>
      <c r="D11" s="113">
        <f>SUM(D12:D17)</f>
        <v>4068727.69</v>
      </c>
      <c r="E11" s="113">
        <f>SUM(E12:E17)</f>
        <v>4058727.69</v>
      </c>
      <c r="F11" s="113">
        <f t="shared" ref="F11" si="0">SUM(F12:F17)</f>
        <v>3958727.69</v>
      </c>
      <c r="G11" s="110"/>
    </row>
    <row r="12" spans="1:7" ht="48.6" customHeight="1" x14ac:dyDescent="0.3">
      <c r="A12" s="114" t="s">
        <v>181</v>
      </c>
      <c r="B12" s="115" t="s">
        <v>182</v>
      </c>
      <c r="C12" s="115" t="s">
        <v>183</v>
      </c>
      <c r="D12" s="116">
        <f>Прил5!G13</f>
        <v>934276.14</v>
      </c>
      <c r="E12" s="116">
        <f>Прил5!H13</f>
        <v>934276.14</v>
      </c>
      <c r="F12" s="116">
        <f>Прил5!I13</f>
        <v>934276.14</v>
      </c>
      <c r="G12" s="110"/>
    </row>
    <row r="13" spans="1:7" ht="47.4" hidden="1" customHeight="1" x14ac:dyDescent="0.3">
      <c r="A13" s="114" t="s">
        <v>184</v>
      </c>
      <c r="B13" s="115" t="s">
        <v>179</v>
      </c>
      <c r="C13" s="115" t="s">
        <v>185</v>
      </c>
      <c r="D13" s="116">
        <f>'[1]Приложение № 5'!G19</f>
        <v>0</v>
      </c>
      <c r="E13" s="116">
        <f>'[1]Приложение № 5'!H19</f>
        <v>0</v>
      </c>
      <c r="F13" s="116">
        <f>'[1]Приложение № 5'!I19</f>
        <v>0</v>
      </c>
      <c r="G13" s="110"/>
    </row>
    <row r="14" spans="1:7" ht="62.1" customHeight="1" x14ac:dyDescent="0.3">
      <c r="A14" s="114" t="s">
        <v>186</v>
      </c>
      <c r="B14" s="115" t="s">
        <v>179</v>
      </c>
      <c r="C14" s="115" t="s">
        <v>187</v>
      </c>
      <c r="D14" s="116">
        <f>Прил5!G25</f>
        <v>3054218.55</v>
      </c>
      <c r="E14" s="116">
        <f>Прил5!H25</f>
        <v>3054218.55</v>
      </c>
      <c r="F14" s="116">
        <f>Прил5!I25</f>
        <v>2954218.55</v>
      </c>
      <c r="G14" s="110"/>
    </row>
    <row r="15" spans="1:7" ht="51.6" customHeight="1" x14ac:dyDescent="0.3">
      <c r="A15" s="114" t="s">
        <v>188</v>
      </c>
      <c r="B15" s="115" t="s">
        <v>179</v>
      </c>
      <c r="C15" s="115" t="s">
        <v>189</v>
      </c>
      <c r="D15" s="116">
        <f>Прил5!G42</f>
        <v>65233</v>
      </c>
      <c r="E15" s="116">
        <f>Прил5!H42</f>
        <v>65233</v>
      </c>
      <c r="F15" s="116">
        <f>Прил5!I42</f>
        <v>65233</v>
      </c>
      <c r="G15" s="110"/>
    </row>
    <row r="16" spans="1:7" ht="24.9" customHeight="1" x14ac:dyDescent="0.3">
      <c r="A16" s="114" t="s">
        <v>190</v>
      </c>
      <c r="B16" s="115" t="s">
        <v>179</v>
      </c>
      <c r="C16" s="115">
        <v>11</v>
      </c>
      <c r="D16" s="116">
        <f>Прил5!G48</f>
        <v>5000</v>
      </c>
      <c r="E16" s="116">
        <f>Прил5!H48</f>
        <v>5000</v>
      </c>
      <c r="F16" s="116">
        <f>Прил5!I48</f>
        <v>5000</v>
      </c>
      <c r="G16" s="110"/>
    </row>
    <row r="17" spans="1:7" ht="21" customHeight="1" x14ac:dyDescent="0.3">
      <c r="A17" s="117" t="s">
        <v>191</v>
      </c>
      <c r="B17" s="118" t="s">
        <v>179</v>
      </c>
      <c r="C17" s="118">
        <v>13</v>
      </c>
      <c r="D17" s="119">
        <f>Прил5!G53</f>
        <v>10000</v>
      </c>
      <c r="E17" s="119">
        <f>Прил5!H53</f>
        <v>0</v>
      </c>
      <c r="F17" s="119">
        <f>Прил5!I53</f>
        <v>0</v>
      </c>
      <c r="G17" s="110"/>
    </row>
    <row r="18" spans="1:7" ht="20.100000000000001" customHeight="1" x14ac:dyDescent="0.3">
      <c r="A18" s="120" t="s">
        <v>192</v>
      </c>
      <c r="B18" s="121" t="s">
        <v>193</v>
      </c>
      <c r="C18" s="121" t="s">
        <v>180</v>
      </c>
      <c r="D18" s="113">
        <f>D19</f>
        <v>215472.52</v>
      </c>
      <c r="E18" s="113">
        <f t="shared" ref="E18:F18" si="1">E19</f>
        <v>223916.16</v>
      </c>
      <c r="F18" s="113">
        <f t="shared" si="1"/>
        <v>233844.66999999998</v>
      </c>
      <c r="G18" s="110"/>
    </row>
    <row r="19" spans="1:7" ht="20.100000000000001" customHeight="1" x14ac:dyDescent="0.3">
      <c r="A19" s="117" t="s">
        <v>194</v>
      </c>
      <c r="B19" s="118" t="s">
        <v>193</v>
      </c>
      <c r="C19" s="118" t="s">
        <v>185</v>
      </c>
      <c r="D19" s="119">
        <f>Прил5!G61</f>
        <v>215472.52</v>
      </c>
      <c r="E19" s="119">
        <f>Прил5!H61</f>
        <v>223916.16</v>
      </c>
      <c r="F19" s="119">
        <f>Прил5!I61</f>
        <v>233844.66999999998</v>
      </c>
      <c r="G19" s="110"/>
    </row>
    <row r="20" spans="1:7" ht="38.25" customHeight="1" x14ac:dyDescent="0.3">
      <c r="A20" s="120" t="s">
        <v>195</v>
      </c>
      <c r="B20" s="121" t="s">
        <v>185</v>
      </c>
      <c r="C20" s="121" t="s">
        <v>180</v>
      </c>
      <c r="D20" s="113">
        <f>SUM(D21)</f>
        <v>10000</v>
      </c>
      <c r="E20" s="113">
        <f>SUM(E21)</f>
        <v>0</v>
      </c>
      <c r="F20" s="113">
        <f t="shared" ref="F20" si="2">SUM(F21)</f>
        <v>0</v>
      </c>
      <c r="G20" s="110"/>
    </row>
    <row r="21" spans="1:7" ht="47.1" customHeight="1" x14ac:dyDescent="0.3">
      <c r="A21" s="117" t="s">
        <v>196</v>
      </c>
      <c r="B21" s="118" t="s">
        <v>185</v>
      </c>
      <c r="C21" s="118">
        <v>10</v>
      </c>
      <c r="D21" s="119">
        <f>Прил5!G69</f>
        <v>10000</v>
      </c>
      <c r="E21" s="119">
        <f>Прил5!H69</f>
        <v>0</v>
      </c>
      <c r="F21" s="119">
        <f>Прил5!I69</f>
        <v>0</v>
      </c>
      <c r="G21" s="110"/>
    </row>
    <row r="22" spans="1:7" ht="27" hidden="1" customHeight="1" x14ac:dyDescent="0.3">
      <c r="A22" s="122" t="s">
        <v>197</v>
      </c>
      <c r="B22" s="123" t="s">
        <v>187</v>
      </c>
      <c r="C22" s="123" t="s">
        <v>180</v>
      </c>
      <c r="D22" s="113">
        <f>SUM(D23:D24)</f>
        <v>0</v>
      </c>
      <c r="E22" s="113">
        <f t="shared" ref="E22:F22" si="3">SUM(E23:E24)</f>
        <v>0</v>
      </c>
      <c r="F22" s="113">
        <f t="shared" si="3"/>
        <v>0</v>
      </c>
      <c r="G22" s="110"/>
    </row>
    <row r="23" spans="1:7" ht="20.100000000000001" hidden="1" customHeight="1" x14ac:dyDescent="0.3">
      <c r="A23" s="124" t="s">
        <v>198</v>
      </c>
      <c r="B23" s="125" t="s">
        <v>187</v>
      </c>
      <c r="C23" s="125" t="s">
        <v>199</v>
      </c>
      <c r="D23" s="116"/>
      <c r="E23" s="116"/>
      <c r="F23" s="116"/>
      <c r="G23" s="110"/>
    </row>
    <row r="24" spans="1:7" ht="21" hidden="1" customHeight="1" x14ac:dyDescent="0.3">
      <c r="A24" s="126" t="s">
        <v>200</v>
      </c>
      <c r="B24" s="127" t="s">
        <v>187</v>
      </c>
      <c r="C24" s="127" t="s">
        <v>201</v>
      </c>
      <c r="D24" s="119"/>
      <c r="E24" s="119"/>
      <c r="F24" s="119"/>
      <c r="G24" s="110"/>
    </row>
    <row r="25" spans="1:7" ht="20.100000000000001" customHeight="1" x14ac:dyDescent="0.3">
      <c r="A25" s="122" t="s">
        <v>202</v>
      </c>
      <c r="B25" s="112" t="s">
        <v>203</v>
      </c>
      <c r="C25" s="112" t="s">
        <v>180</v>
      </c>
      <c r="D25" s="113">
        <f>SUM(D26:D28)</f>
        <v>194180.61</v>
      </c>
      <c r="E25" s="113">
        <f t="shared" ref="E25:F25" si="4">SUM(E26:E28)</f>
        <v>119723.82</v>
      </c>
      <c r="F25" s="113">
        <f t="shared" si="4"/>
        <v>125061.5</v>
      </c>
      <c r="G25" s="110"/>
    </row>
    <row r="26" spans="1:7" ht="20.100000000000001" hidden="1" customHeight="1" x14ac:dyDescent="0.3">
      <c r="A26" s="124" t="s">
        <v>204</v>
      </c>
      <c r="B26" s="125" t="s">
        <v>203</v>
      </c>
      <c r="C26" s="125" t="s">
        <v>179</v>
      </c>
      <c r="D26" s="116"/>
      <c r="E26" s="116"/>
      <c r="F26" s="116"/>
      <c r="G26" s="110"/>
    </row>
    <row r="27" spans="1:7" ht="20.100000000000001" hidden="1" customHeight="1" x14ac:dyDescent="0.3">
      <c r="A27" s="124" t="s">
        <v>205</v>
      </c>
      <c r="B27" s="128" t="s">
        <v>203</v>
      </c>
      <c r="C27" s="128" t="s">
        <v>193</v>
      </c>
      <c r="D27" s="116"/>
      <c r="E27" s="116"/>
      <c r="F27" s="116"/>
      <c r="G27" s="110"/>
    </row>
    <row r="28" spans="1:7" ht="20.100000000000001" customHeight="1" x14ac:dyDescent="0.3">
      <c r="A28" s="129" t="s">
        <v>206</v>
      </c>
      <c r="B28" s="130" t="s">
        <v>203</v>
      </c>
      <c r="C28" s="130" t="s">
        <v>185</v>
      </c>
      <c r="D28" s="119">
        <f>Прил5!G112</f>
        <v>194180.61</v>
      </c>
      <c r="E28" s="119">
        <f>Прил5!H112</f>
        <v>119723.82</v>
      </c>
      <c r="F28" s="119">
        <f>Прил5!I112</f>
        <v>125061.5</v>
      </c>
      <c r="G28" s="110"/>
    </row>
    <row r="29" spans="1:7" ht="20.100000000000001" hidden="1" customHeight="1" x14ac:dyDescent="0.3">
      <c r="A29" s="122" t="s">
        <v>207</v>
      </c>
      <c r="B29" s="112" t="s">
        <v>208</v>
      </c>
      <c r="C29" s="112" t="s">
        <v>180</v>
      </c>
      <c r="D29" s="113">
        <f>SUM(D30)</f>
        <v>0</v>
      </c>
      <c r="E29" s="113">
        <f t="shared" ref="E29:F29" si="5">SUM(E30)</f>
        <v>0</v>
      </c>
      <c r="F29" s="113">
        <f t="shared" si="5"/>
        <v>0</v>
      </c>
      <c r="G29" s="110"/>
    </row>
    <row r="30" spans="1:7" ht="20.100000000000001" hidden="1" customHeight="1" x14ac:dyDescent="0.3">
      <c r="A30" s="126" t="s">
        <v>209</v>
      </c>
      <c r="B30" s="127" t="s">
        <v>208</v>
      </c>
      <c r="C30" s="127" t="s">
        <v>179</v>
      </c>
      <c r="D30" s="119"/>
      <c r="E30" s="119"/>
      <c r="F30" s="119"/>
      <c r="G30" s="110"/>
    </row>
    <row r="31" spans="1:7" ht="20.100000000000001" customHeight="1" x14ac:dyDescent="0.3">
      <c r="A31" s="131" t="s">
        <v>210</v>
      </c>
      <c r="B31" s="112" t="s">
        <v>211</v>
      </c>
      <c r="C31" s="112" t="s">
        <v>180</v>
      </c>
      <c r="D31" s="113">
        <f>D32</f>
        <v>25000</v>
      </c>
      <c r="E31" s="113">
        <f t="shared" ref="E31:F31" si="6">E32</f>
        <v>0</v>
      </c>
      <c r="F31" s="113">
        <f t="shared" si="6"/>
        <v>0</v>
      </c>
      <c r="G31" s="110"/>
    </row>
    <row r="32" spans="1:7" ht="20.100000000000001" customHeight="1" x14ac:dyDescent="0.3">
      <c r="A32" s="132" t="s">
        <v>212</v>
      </c>
      <c r="B32" s="127" t="s">
        <v>211</v>
      </c>
      <c r="C32" s="127" t="s">
        <v>179</v>
      </c>
      <c r="D32" s="119">
        <f>Прил5!G129</f>
        <v>25000</v>
      </c>
      <c r="E32" s="119">
        <f>Прил5!H129</f>
        <v>0</v>
      </c>
      <c r="F32" s="119">
        <f>Прил5!I129</f>
        <v>0</v>
      </c>
      <c r="G32" s="110"/>
    </row>
    <row r="33" spans="1:7" ht="20.100000000000001" customHeight="1" x14ac:dyDescent="0.3">
      <c r="A33" s="122" t="s">
        <v>213</v>
      </c>
      <c r="B33" s="112" t="s">
        <v>214</v>
      </c>
      <c r="C33" s="112" t="s">
        <v>180</v>
      </c>
      <c r="D33" s="113">
        <f>D34</f>
        <v>136250</v>
      </c>
      <c r="E33" s="113">
        <f t="shared" ref="E33:F33" si="7">E34</f>
        <v>136250</v>
      </c>
      <c r="F33" s="113">
        <f t="shared" si="7"/>
        <v>136250</v>
      </c>
      <c r="G33" s="110"/>
    </row>
    <row r="34" spans="1:7" ht="20.100000000000001" customHeight="1" x14ac:dyDescent="0.3">
      <c r="A34" s="126" t="s">
        <v>215</v>
      </c>
      <c r="B34" s="130" t="s">
        <v>214</v>
      </c>
      <c r="C34" s="130" t="s">
        <v>179</v>
      </c>
      <c r="D34" s="133">
        <f>Прил5!G135</f>
        <v>136250</v>
      </c>
      <c r="E34" s="133">
        <f>Прил5!H135</f>
        <v>136250</v>
      </c>
      <c r="F34" s="133">
        <f>Прил5!I135</f>
        <v>136250</v>
      </c>
      <c r="G34" s="134"/>
    </row>
    <row r="35" spans="1:7" ht="20.100000000000001" hidden="1" customHeight="1" x14ac:dyDescent="0.3">
      <c r="A35" s="122" t="s">
        <v>216</v>
      </c>
      <c r="B35" s="135" t="s">
        <v>217</v>
      </c>
      <c r="C35" s="135" t="s">
        <v>180</v>
      </c>
      <c r="D35" s="113">
        <f>D36</f>
        <v>0</v>
      </c>
      <c r="E35" s="113">
        <f t="shared" ref="E35:F35" si="8">E36</f>
        <v>0</v>
      </c>
      <c r="F35" s="113">
        <f t="shared" si="8"/>
        <v>0</v>
      </c>
      <c r="G35" s="134"/>
    </row>
    <row r="36" spans="1:7" ht="20.100000000000001" hidden="1" customHeight="1" x14ac:dyDescent="0.3">
      <c r="A36" s="136" t="s">
        <v>218</v>
      </c>
      <c r="B36" s="137" t="s">
        <v>217</v>
      </c>
      <c r="C36" s="137" t="s">
        <v>193</v>
      </c>
      <c r="D36" s="138">
        <f>'[1]Приложение № 5'!G143</f>
        <v>0</v>
      </c>
      <c r="E36" s="138">
        <f>'[1]Приложение № 5'!H143</f>
        <v>0</v>
      </c>
      <c r="F36" s="138">
        <f>'[1]Приложение № 5'!I143</f>
        <v>0</v>
      </c>
      <c r="G36" s="134"/>
    </row>
    <row r="37" spans="1:7" ht="20.100000000000001" customHeight="1" x14ac:dyDescent="0.3">
      <c r="A37" s="427" t="s">
        <v>219</v>
      </c>
      <c r="B37" s="428"/>
      <c r="C37" s="429"/>
      <c r="D37" s="139"/>
      <c r="E37" s="140">
        <f>Прил5!H146</f>
        <v>108389.78</v>
      </c>
      <c r="F37" s="140">
        <f>Прил5!I146</f>
        <v>217502.06</v>
      </c>
      <c r="G37" s="134"/>
    </row>
    <row r="38" spans="1:7" ht="24.9" customHeight="1" x14ac:dyDescent="0.3">
      <c r="A38" s="422" t="s">
        <v>220</v>
      </c>
      <c r="B38" s="422"/>
      <c r="C38" s="422"/>
      <c r="D38" s="141">
        <f>D11+D18+D20+D22+D25+D29+D31+D33+D35</f>
        <v>4649630.82</v>
      </c>
      <c r="E38" s="141">
        <f>E11+E18+E20+E22+E25+E29+E31+E33+E35+E37</f>
        <v>4647007.45</v>
      </c>
      <c r="F38" s="141">
        <f>F11+F18+F20+F22+F25+F29+F31+F33+F35+F37</f>
        <v>4671385.919999999</v>
      </c>
      <c r="G38" s="134"/>
    </row>
    <row r="39" spans="1:7" x14ac:dyDescent="0.3">
      <c r="A39" s="142"/>
      <c r="B39" s="143"/>
      <c r="C39" s="134"/>
      <c r="D39" s="134"/>
      <c r="E39" s="134"/>
      <c r="F39" s="134"/>
      <c r="G39" s="134"/>
    </row>
    <row r="40" spans="1:7" x14ac:dyDescent="0.3">
      <c r="A40" s="134"/>
      <c r="B40" s="143"/>
      <c r="C40" s="134"/>
      <c r="D40" s="134"/>
      <c r="E40" s="134"/>
      <c r="F40" s="144"/>
      <c r="G40" s="134"/>
    </row>
    <row r="41" spans="1:7" x14ac:dyDescent="0.3">
      <c r="F41" s="110"/>
    </row>
    <row r="42" spans="1:7" x14ac:dyDescent="0.3">
      <c r="A42" s="146"/>
    </row>
    <row r="43" spans="1:7" x14ac:dyDescent="0.3">
      <c r="F43" s="110"/>
    </row>
    <row r="46" spans="1:7" x14ac:dyDescent="0.3">
      <c r="D46" s="147"/>
      <c r="E46" s="147"/>
    </row>
  </sheetData>
  <mergeCells count="12">
    <mergeCell ref="A38:C38"/>
    <mergeCell ref="A8:F8"/>
    <mergeCell ref="A9:A10"/>
    <mergeCell ref="B9:B10"/>
    <mergeCell ref="C9:C10"/>
    <mergeCell ref="D9:F9"/>
    <mergeCell ref="A37:C37"/>
    <mergeCell ref="A7:F7"/>
    <mergeCell ref="D1:F1"/>
    <mergeCell ref="D2:F2"/>
    <mergeCell ref="C3:F3"/>
    <mergeCell ref="C4:F4"/>
  </mergeCells>
  <phoneticPr fontId="1" type="noConversion"/>
  <pageMargins left="1.0629921259842521" right="0.19685039370078741" top="0.39370078740157483" bottom="0.3937007874015748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5"/>
  <sheetViews>
    <sheetView view="pageBreakPreview" zoomScale="108" zoomScaleNormal="100" zoomScaleSheetLayoutView="108" workbookViewId="0">
      <selection activeCell="I120" sqref="I120"/>
    </sheetView>
  </sheetViews>
  <sheetFormatPr defaultColWidth="9.109375" defaultRowHeight="15.6" x14ac:dyDescent="0.3"/>
  <cols>
    <col min="1" max="1" width="67" style="148" customWidth="1"/>
    <col min="2" max="2" width="7" style="148" customWidth="1"/>
    <col min="3" max="3" width="5.5546875" style="153" customWidth="1"/>
    <col min="4" max="4" width="6.5546875" style="148" customWidth="1"/>
    <col min="5" max="5" width="20" style="153" customWidth="1"/>
    <col min="6" max="6" width="7.6640625" style="153" customWidth="1"/>
    <col min="7" max="9" width="15.6640625" style="148" customWidth="1"/>
    <col min="10" max="10" width="2.5546875" style="148" customWidth="1"/>
    <col min="11" max="11" width="12" style="148" customWidth="1"/>
    <col min="12" max="16384" width="9.109375" style="148"/>
  </cols>
  <sheetData>
    <row r="1" spans="1:11" ht="20.100000000000001" customHeight="1" x14ac:dyDescent="0.3">
      <c r="B1" s="149"/>
      <c r="C1" s="150"/>
      <c r="D1" s="149"/>
      <c r="E1" s="150"/>
      <c r="F1" s="150"/>
      <c r="G1" s="421" t="s">
        <v>221</v>
      </c>
      <c r="H1" s="421"/>
      <c r="I1" s="421"/>
    </row>
    <row r="2" spans="1:11" ht="20.100000000000001" customHeight="1" x14ac:dyDescent="0.3">
      <c r="B2" s="149"/>
      <c r="C2" s="150"/>
      <c r="D2" s="149"/>
      <c r="E2" s="150"/>
      <c r="F2" s="150"/>
      <c r="G2" s="421" t="s">
        <v>139</v>
      </c>
      <c r="H2" s="421"/>
      <c r="I2" s="421"/>
    </row>
    <row r="3" spans="1:11" ht="20.100000000000001" customHeight="1" x14ac:dyDescent="0.3">
      <c r="B3" s="107"/>
      <c r="C3" s="106"/>
      <c r="D3" s="107"/>
      <c r="E3" s="151"/>
      <c r="F3" s="152"/>
      <c r="G3" s="421" t="s">
        <v>463</v>
      </c>
      <c r="H3" s="421"/>
      <c r="I3" s="421"/>
    </row>
    <row r="4" spans="1:11" ht="31.5" customHeight="1" x14ac:dyDescent="0.3">
      <c r="B4" s="107"/>
      <c r="C4" s="106"/>
      <c r="D4" s="107"/>
      <c r="E4" s="151"/>
      <c r="G4" s="421" t="s">
        <v>138</v>
      </c>
      <c r="H4" s="421"/>
      <c r="I4" s="421"/>
    </row>
    <row r="5" spans="1:11" ht="20.100000000000001" customHeight="1" x14ac:dyDescent="0.3">
      <c r="B5" s="107"/>
      <c r="C5" s="106"/>
      <c r="D5" s="107"/>
      <c r="E5" s="151"/>
      <c r="F5" s="154"/>
      <c r="G5" s="228"/>
      <c r="H5" s="228"/>
      <c r="I5" s="108" t="str">
        <f>Прил1!D5</f>
        <v xml:space="preserve">от «26» декабря 2023 г. № 81 </v>
      </c>
    </row>
    <row r="6" spans="1:11" x14ac:dyDescent="0.3">
      <c r="B6" s="107"/>
      <c r="C6" s="106"/>
      <c r="D6" s="107"/>
      <c r="E6" s="151"/>
      <c r="F6" s="154"/>
      <c r="G6" s="108"/>
      <c r="H6" s="108"/>
      <c r="I6" s="108"/>
    </row>
    <row r="7" spans="1:11" ht="66.900000000000006" customHeight="1" x14ac:dyDescent="0.3">
      <c r="A7" s="420" t="s">
        <v>464</v>
      </c>
      <c r="B7" s="420"/>
      <c r="C7" s="420"/>
      <c r="D7" s="420"/>
      <c r="E7" s="420"/>
      <c r="F7" s="420"/>
      <c r="G7" s="420"/>
      <c r="H7" s="420"/>
      <c r="I7" s="420"/>
    </row>
    <row r="8" spans="1:11" ht="60" hidden="1" customHeight="1" x14ac:dyDescent="0.3">
      <c r="A8" s="423" t="s">
        <v>222</v>
      </c>
      <c r="B8" s="423"/>
      <c r="C8" s="423"/>
      <c r="D8" s="423"/>
      <c r="E8" s="423"/>
      <c r="F8" s="423"/>
      <c r="G8" s="423"/>
      <c r="H8" s="423"/>
      <c r="I8" s="423"/>
    </row>
    <row r="9" spans="1:11" ht="17.399999999999999" customHeight="1" x14ac:dyDescent="0.3">
      <c r="A9" s="424" t="s">
        <v>223</v>
      </c>
      <c r="B9" s="426" t="s">
        <v>224</v>
      </c>
      <c r="C9" s="425" t="s">
        <v>225</v>
      </c>
      <c r="D9" s="424" t="s">
        <v>226</v>
      </c>
      <c r="E9" s="425" t="s">
        <v>227</v>
      </c>
      <c r="F9" s="425" t="s">
        <v>228</v>
      </c>
      <c r="G9" s="426" t="s">
        <v>134</v>
      </c>
      <c r="H9" s="426"/>
      <c r="I9" s="426"/>
    </row>
    <row r="10" spans="1:11" ht="38.25" customHeight="1" x14ac:dyDescent="0.3">
      <c r="A10" s="424"/>
      <c r="B10" s="426"/>
      <c r="C10" s="425"/>
      <c r="D10" s="424"/>
      <c r="E10" s="425"/>
      <c r="F10" s="425"/>
      <c r="G10" s="109" t="s">
        <v>133</v>
      </c>
      <c r="H10" s="395" t="s">
        <v>132</v>
      </c>
      <c r="I10" s="395" t="s">
        <v>447</v>
      </c>
      <c r="J10" s="155"/>
    </row>
    <row r="11" spans="1:11" ht="35.1" customHeight="1" x14ac:dyDescent="0.3">
      <c r="A11" s="156" t="s">
        <v>465</v>
      </c>
      <c r="B11" s="157">
        <v>755</v>
      </c>
      <c r="C11" s="158"/>
      <c r="D11" s="159"/>
      <c r="E11" s="160"/>
      <c r="F11" s="158"/>
      <c r="G11" s="161">
        <f>G147</f>
        <v>4649630.82</v>
      </c>
      <c r="H11" s="161">
        <f t="shared" ref="H11:I11" si="0">H147</f>
        <v>4647007.45</v>
      </c>
      <c r="I11" s="161">
        <f t="shared" si="0"/>
        <v>4671385.919999999</v>
      </c>
      <c r="J11" s="142"/>
    </row>
    <row r="12" spans="1:11" ht="20.100000000000001" customHeight="1" x14ac:dyDescent="0.3">
      <c r="A12" s="156" t="s">
        <v>178</v>
      </c>
      <c r="B12" s="157">
        <v>755</v>
      </c>
      <c r="C12" s="162" t="s">
        <v>179</v>
      </c>
      <c r="D12" s="162" t="s">
        <v>180</v>
      </c>
      <c r="E12" s="163" t="s">
        <v>229</v>
      </c>
      <c r="F12" s="164" t="s">
        <v>230</v>
      </c>
      <c r="G12" s="141">
        <f>G13+G19+G25+G42+G48+G53</f>
        <v>4068727.69</v>
      </c>
      <c r="H12" s="141">
        <f>H13+H19+H25+H42+H48+H53</f>
        <v>4058727.69</v>
      </c>
      <c r="I12" s="141">
        <f>I13+I19+I25+I42+I48+I53</f>
        <v>3958727.69</v>
      </c>
      <c r="J12" s="165"/>
    </row>
    <row r="13" spans="1:11" ht="35.1" customHeight="1" x14ac:dyDescent="0.3">
      <c r="A13" s="166" t="s">
        <v>181</v>
      </c>
      <c r="B13" s="197">
        <v>755</v>
      </c>
      <c r="C13" s="168" t="s">
        <v>179</v>
      </c>
      <c r="D13" s="168" t="s">
        <v>193</v>
      </c>
      <c r="E13" s="163" t="s">
        <v>229</v>
      </c>
      <c r="F13" s="164" t="s">
        <v>230</v>
      </c>
      <c r="G13" s="169">
        <f>G14</f>
        <v>934276.14</v>
      </c>
      <c r="H13" s="169">
        <f t="shared" ref="H13:I17" si="1">H14</f>
        <v>934276.14</v>
      </c>
      <c r="I13" s="169">
        <f t="shared" si="1"/>
        <v>934276.14</v>
      </c>
      <c r="J13" s="170"/>
      <c r="K13" s="171"/>
    </row>
    <row r="14" spans="1:11" ht="35.1" customHeight="1" x14ac:dyDescent="0.3">
      <c r="A14" s="172" t="s">
        <v>231</v>
      </c>
      <c r="B14" s="173">
        <v>755</v>
      </c>
      <c r="C14" s="174" t="s">
        <v>179</v>
      </c>
      <c r="D14" s="174" t="s">
        <v>193</v>
      </c>
      <c r="E14" s="175" t="s">
        <v>232</v>
      </c>
      <c r="F14" s="176" t="s">
        <v>230</v>
      </c>
      <c r="G14" s="177">
        <f>G15</f>
        <v>934276.14</v>
      </c>
      <c r="H14" s="177">
        <f t="shared" si="1"/>
        <v>934276.14</v>
      </c>
      <c r="I14" s="177">
        <f t="shared" si="1"/>
        <v>934276.14</v>
      </c>
      <c r="J14" s="170"/>
      <c r="K14" s="171"/>
    </row>
    <row r="15" spans="1:11" ht="20.100000000000001" customHeight="1" x14ac:dyDescent="0.3">
      <c r="A15" s="178" t="s">
        <v>233</v>
      </c>
      <c r="B15" s="179">
        <v>755</v>
      </c>
      <c r="C15" s="180" t="s">
        <v>179</v>
      </c>
      <c r="D15" s="180" t="s">
        <v>193</v>
      </c>
      <c r="E15" s="181" t="s">
        <v>234</v>
      </c>
      <c r="F15" s="182" t="s">
        <v>230</v>
      </c>
      <c r="G15" s="183">
        <f>G16</f>
        <v>934276.14</v>
      </c>
      <c r="H15" s="183">
        <f t="shared" si="1"/>
        <v>934276.14</v>
      </c>
      <c r="I15" s="183">
        <f t="shared" si="1"/>
        <v>934276.14</v>
      </c>
      <c r="J15" s="170"/>
      <c r="K15" s="171"/>
    </row>
    <row r="16" spans="1:11" ht="35.1" customHeight="1" x14ac:dyDescent="0.3">
      <c r="A16" s="184" t="s">
        <v>235</v>
      </c>
      <c r="B16" s="179">
        <v>755</v>
      </c>
      <c r="C16" s="180" t="s">
        <v>179</v>
      </c>
      <c r="D16" s="180" t="s">
        <v>193</v>
      </c>
      <c r="E16" s="181" t="s">
        <v>236</v>
      </c>
      <c r="F16" s="182" t="s">
        <v>230</v>
      </c>
      <c r="G16" s="183">
        <f>G17</f>
        <v>934276.14</v>
      </c>
      <c r="H16" s="183">
        <f t="shared" si="1"/>
        <v>934276.14</v>
      </c>
      <c r="I16" s="183">
        <f t="shared" si="1"/>
        <v>934276.14</v>
      </c>
      <c r="J16" s="170"/>
      <c r="K16" s="171"/>
    </row>
    <row r="17" spans="1:11" ht="69.900000000000006" customHeight="1" x14ac:dyDescent="0.3">
      <c r="A17" s="184" t="s">
        <v>237</v>
      </c>
      <c r="B17" s="179">
        <v>755</v>
      </c>
      <c r="C17" s="180" t="s">
        <v>179</v>
      </c>
      <c r="D17" s="180" t="s">
        <v>193</v>
      </c>
      <c r="E17" s="181" t="s">
        <v>236</v>
      </c>
      <c r="F17" s="180">
        <v>100</v>
      </c>
      <c r="G17" s="185">
        <f>G18</f>
        <v>934276.14</v>
      </c>
      <c r="H17" s="185">
        <f t="shared" si="1"/>
        <v>934276.14</v>
      </c>
      <c r="I17" s="185">
        <f t="shared" si="1"/>
        <v>934276.14</v>
      </c>
      <c r="J17" s="186"/>
      <c r="K17" s="171"/>
    </row>
    <row r="18" spans="1:11" ht="35.1" customHeight="1" x14ac:dyDescent="0.3">
      <c r="A18" s="187" t="s">
        <v>238</v>
      </c>
      <c r="B18" s="188">
        <v>755</v>
      </c>
      <c r="C18" s="189" t="s">
        <v>179</v>
      </c>
      <c r="D18" s="189" t="s">
        <v>193</v>
      </c>
      <c r="E18" s="190" t="s">
        <v>236</v>
      </c>
      <c r="F18" s="189">
        <v>120</v>
      </c>
      <c r="G18" s="191">
        <v>934276.14</v>
      </c>
      <c r="H18" s="191">
        <v>934276.14</v>
      </c>
      <c r="I18" s="191">
        <v>934276.14</v>
      </c>
      <c r="J18" s="186"/>
      <c r="K18" s="171"/>
    </row>
    <row r="19" spans="1:11" ht="50.1" hidden="1" customHeight="1" x14ac:dyDescent="0.3">
      <c r="A19" s="192" t="s">
        <v>239</v>
      </c>
      <c r="B19" s="167">
        <v>793</v>
      </c>
      <c r="C19" s="168" t="s">
        <v>179</v>
      </c>
      <c r="D19" s="168" t="s">
        <v>185</v>
      </c>
      <c r="E19" s="193"/>
      <c r="F19" s="194"/>
      <c r="G19" s="195">
        <f>G20</f>
        <v>0</v>
      </c>
      <c r="H19" s="195">
        <f t="shared" ref="H19:I23" si="2">H20</f>
        <v>0</v>
      </c>
      <c r="I19" s="195">
        <f t="shared" si="2"/>
        <v>0</v>
      </c>
      <c r="J19" s="186"/>
      <c r="K19" s="171"/>
    </row>
    <row r="20" spans="1:11" ht="20.100000000000001" hidden="1" customHeight="1" x14ac:dyDescent="0.3">
      <c r="A20" s="172" t="s">
        <v>240</v>
      </c>
      <c r="B20" s="173">
        <v>793</v>
      </c>
      <c r="C20" s="174" t="s">
        <v>179</v>
      </c>
      <c r="D20" s="174" t="s">
        <v>185</v>
      </c>
      <c r="E20" s="175" t="s">
        <v>241</v>
      </c>
      <c r="F20" s="174"/>
      <c r="G20" s="196">
        <f>G21</f>
        <v>0</v>
      </c>
      <c r="H20" s="196">
        <f t="shared" si="2"/>
        <v>0</v>
      </c>
      <c r="I20" s="196">
        <f t="shared" si="2"/>
        <v>0</v>
      </c>
      <c r="J20" s="186"/>
      <c r="K20" s="171"/>
    </row>
    <row r="21" spans="1:11" ht="20.100000000000001" hidden="1" customHeight="1" x14ac:dyDescent="0.3">
      <c r="A21" s="178" t="s">
        <v>242</v>
      </c>
      <c r="B21" s="179">
        <v>793</v>
      </c>
      <c r="C21" s="180" t="s">
        <v>179</v>
      </c>
      <c r="D21" s="180" t="s">
        <v>185</v>
      </c>
      <c r="E21" s="181" t="s">
        <v>243</v>
      </c>
      <c r="F21" s="180"/>
      <c r="G21" s="185">
        <f>G22</f>
        <v>0</v>
      </c>
      <c r="H21" s="185">
        <f t="shared" si="2"/>
        <v>0</v>
      </c>
      <c r="I21" s="185">
        <f t="shared" si="2"/>
        <v>0</v>
      </c>
      <c r="J21" s="186"/>
      <c r="K21" s="171"/>
    </row>
    <row r="22" spans="1:11" ht="20.100000000000001" hidden="1" customHeight="1" x14ac:dyDescent="0.3">
      <c r="A22" s="184" t="s">
        <v>244</v>
      </c>
      <c r="B22" s="179">
        <v>793</v>
      </c>
      <c r="C22" s="180" t="s">
        <v>179</v>
      </c>
      <c r="D22" s="180" t="s">
        <v>185</v>
      </c>
      <c r="E22" s="181" t="s">
        <v>245</v>
      </c>
      <c r="F22" s="180"/>
      <c r="G22" s="185">
        <f>G23</f>
        <v>0</v>
      </c>
      <c r="H22" s="185">
        <f t="shared" si="2"/>
        <v>0</v>
      </c>
      <c r="I22" s="185">
        <f t="shared" si="2"/>
        <v>0</v>
      </c>
      <c r="J22" s="186"/>
      <c r="K22" s="171"/>
    </row>
    <row r="23" spans="1:11" ht="69.900000000000006" hidden="1" customHeight="1" x14ac:dyDescent="0.3">
      <c r="A23" s="184" t="s">
        <v>237</v>
      </c>
      <c r="B23" s="179">
        <v>793</v>
      </c>
      <c r="C23" s="180" t="s">
        <v>179</v>
      </c>
      <c r="D23" s="180" t="s">
        <v>185</v>
      </c>
      <c r="E23" s="181" t="s">
        <v>245</v>
      </c>
      <c r="F23" s="182">
        <v>100</v>
      </c>
      <c r="G23" s="183">
        <f>G24</f>
        <v>0</v>
      </c>
      <c r="H23" s="183">
        <f t="shared" si="2"/>
        <v>0</v>
      </c>
      <c r="I23" s="183">
        <f t="shared" si="2"/>
        <v>0</v>
      </c>
      <c r="J23" s="186"/>
      <c r="K23" s="171"/>
    </row>
    <row r="24" spans="1:11" ht="35.1" hidden="1" customHeight="1" x14ac:dyDescent="0.3">
      <c r="A24" s="187" t="s">
        <v>238</v>
      </c>
      <c r="B24" s="188">
        <v>793</v>
      </c>
      <c r="C24" s="189" t="s">
        <v>179</v>
      </c>
      <c r="D24" s="189" t="s">
        <v>185</v>
      </c>
      <c r="E24" s="190" t="s">
        <v>245</v>
      </c>
      <c r="F24" s="189">
        <v>120</v>
      </c>
      <c r="G24" s="191"/>
      <c r="H24" s="191"/>
      <c r="I24" s="191"/>
      <c r="J24" s="186"/>
      <c r="K24" s="171"/>
    </row>
    <row r="25" spans="1:11" ht="50.1" customHeight="1" x14ac:dyDescent="0.3">
      <c r="A25" s="166" t="s">
        <v>186</v>
      </c>
      <c r="B25" s="197">
        <v>755</v>
      </c>
      <c r="C25" s="168" t="s">
        <v>179</v>
      </c>
      <c r="D25" s="168" t="s">
        <v>187</v>
      </c>
      <c r="E25" s="163" t="s">
        <v>229</v>
      </c>
      <c r="F25" s="164" t="s">
        <v>230</v>
      </c>
      <c r="G25" s="169">
        <f>G26+G31</f>
        <v>3054218.55</v>
      </c>
      <c r="H25" s="169">
        <f t="shared" ref="H25:I25" si="3">H26+H31</f>
        <v>3054218.55</v>
      </c>
      <c r="I25" s="169">
        <f t="shared" si="3"/>
        <v>2954218.55</v>
      </c>
      <c r="J25" s="186"/>
      <c r="K25" s="171"/>
    </row>
    <row r="26" spans="1:11" ht="20.100000000000001" customHeight="1" x14ac:dyDescent="0.3">
      <c r="A26" s="184" t="s">
        <v>246</v>
      </c>
      <c r="B26" s="179">
        <v>755</v>
      </c>
      <c r="C26" s="180" t="s">
        <v>179</v>
      </c>
      <c r="D26" s="180" t="s">
        <v>187</v>
      </c>
      <c r="E26" s="181" t="s">
        <v>247</v>
      </c>
      <c r="F26" s="182" t="s">
        <v>230</v>
      </c>
      <c r="G26" s="183">
        <f>G27</f>
        <v>87500</v>
      </c>
      <c r="H26" s="183">
        <f t="shared" ref="H26:I29" si="4">H27</f>
        <v>87500</v>
      </c>
      <c r="I26" s="183">
        <f t="shared" si="4"/>
        <v>87500</v>
      </c>
      <c r="J26" s="186"/>
      <c r="K26" s="171"/>
    </row>
    <row r="27" spans="1:11" ht="36.75" customHeight="1" x14ac:dyDescent="0.3">
      <c r="A27" s="184" t="s">
        <v>452</v>
      </c>
      <c r="B27" s="179">
        <v>755</v>
      </c>
      <c r="C27" s="180" t="s">
        <v>179</v>
      </c>
      <c r="D27" s="180" t="s">
        <v>187</v>
      </c>
      <c r="E27" s="181" t="s">
        <v>453</v>
      </c>
      <c r="F27" s="182" t="s">
        <v>230</v>
      </c>
      <c r="G27" s="183">
        <f>G28</f>
        <v>87500</v>
      </c>
      <c r="H27" s="183">
        <f t="shared" si="4"/>
        <v>87500</v>
      </c>
      <c r="I27" s="183">
        <f t="shared" si="4"/>
        <v>87500</v>
      </c>
      <c r="J27" s="186"/>
      <c r="K27" s="171"/>
    </row>
    <row r="28" spans="1:11" ht="35.1" customHeight="1" x14ac:dyDescent="0.3">
      <c r="A28" s="184" t="s">
        <v>248</v>
      </c>
      <c r="B28" s="179">
        <v>755</v>
      </c>
      <c r="C28" s="180" t="s">
        <v>179</v>
      </c>
      <c r="D28" s="180" t="s">
        <v>187</v>
      </c>
      <c r="E28" s="181" t="s">
        <v>454</v>
      </c>
      <c r="F28" s="182" t="s">
        <v>230</v>
      </c>
      <c r="G28" s="183">
        <f>G29</f>
        <v>87500</v>
      </c>
      <c r="H28" s="183">
        <f t="shared" si="4"/>
        <v>87500</v>
      </c>
      <c r="I28" s="183">
        <f t="shared" si="4"/>
        <v>87500</v>
      </c>
      <c r="J28" s="186"/>
      <c r="K28" s="171"/>
    </row>
    <row r="29" spans="1:11" ht="35.1" customHeight="1" x14ac:dyDescent="0.3">
      <c r="A29" s="184" t="s">
        <v>249</v>
      </c>
      <c r="B29" s="179">
        <v>755</v>
      </c>
      <c r="C29" s="180" t="s">
        <v>179</v>
      </c>
      <c r="D29" s="180" t="s">
        <v>187</v>
      </c>
      <c r="E29" s="181" t="s">
        <v>454</v>
      </c>
      <c r="F29" s="182">
        <v>200</v>
      </c>
      <c r="G29" s="183">
        <f>G30</f>
        <v>87500</v>
      </c>
      <c r="H29" s="183">
        <f t="shared" si="4"/>
        <v>87500</v>
      </c>
      <c r="I29" s="183">
        <f t="shared" si="4"/>
        <v>87500</v>
      </c>
      <c r="J29" s="186"/>
      <c r="K29" s="171"/>
    </row>
    <row r="30" spans="1:11" ht="35.1" customHeight="1" x14ac:dyDescent="0.3">
      <c r="A30" s="184" t="s">
        <v>250</v>
      </c>
      <c r="B30" s="179">
        <v>755</v>
      </c>
      <c r="C30" s="180" t="s">
        <v>179</v>
      </c>
      <c r="D30" s="180" t="s">
        <v>187</v>
      </c>
      <c r="E30" s="181" t="s">
        <v>454</v>
      </c>
      <c r="F30" s="182">
        <v>240</v>
      </c>
      <c r="G30" s="183">
        <v>87500</v>
      </c>
      <c r="H30" s="183">
        <v>87500</v>
      </c>
      <c r="I30" s="185">
        <v>87500</v>
      </c>
      <c r="J30" s="186"/>
      <c r="K30" s="171"/>
    </row>
    <row r="31" spans="1:11" ht="20.100000000000001" customHeight="1" x14ac:dyDescent="0.3">
      <c r="A31" s="198" t="s">
        <v>251</v>
      </c>
      <c r="B31" s="199">
        <v>755</v>
      </c>
      <c r="C31" s="200" t="s">
        <v>179</v>
      </c>
      <c r="D31" s="200" t="s">
        <v>187</v>
      </c>
      <c r="E31" s="201" t="s">
        <v>252</v>
      </c>
      <c r="F31" s="202" t="s">
        <v>230</v>
      </c>
      <c r="G31" s="203">
        <f>G32+G39</f>
        <v>2966718.55</v>
      </c>
      <c r="H31" s="203">
        <f t="shared" ref="H31:I31" si="5">H32+H39</f>
        <v>2966718.55</v>
      </c>
      <c r="I31" s="203">
        <f t="shared" si="5"/>
        <v>2866718.55</v>
      </c>
      <c r="J31" s="186"/>
      <c r="K31" s="171"/>
    </row>
    <row r="32" spans="1:11" ht="35.1" customHeight="1" x14ac:dyDescent="0.3">
      <c r="A32" s="184" t="s">
        <v>235</v>
      </c>
      <c r="B32" s="179">
        <v>755</v>
      </c>
      <c r="C32" s="180" t="s">
        <v>179</v>
      </c>
      <c r="D32" s="180" t="s">
        <v>187</v>
      </c>
      <c r="E32" s="181" t="s">
        <v>253</v>
      </c>
      <c r="F32" s="180" t="s">
        <v>230</v>
      </c>
      <c r="G32" s="185">
        <f>G33+G35+G37</f>
        <v>2467424.5499999998</v>
      </c>
      <c r="H32" s="185">
        <f t="shared" ref="H32:I32" si="6">H33+H35+H37</f>
        <v>2467424.5499999998</v>
      </c>
      <c r="I32" s="185">
        <f t="shared" si="6"/>
        <v>2367424.5499999998</v>
      </c>
      <c r="J32" s="186"/>
      <c r="K32" s="171"/>
    </row>
    <row r="33" spans="1:11" ht="69.900000000000006" customHeight="1" x14ac:dyDescent="0.3">
      <c r="A33" s="184" t="s">
        <v>237</v>
      </c>
      <c r="B33" s="179">
        <v>755</v>
      </c>
      <c r="C33" s="180" t="s">
        <v>179</v>
      </c>
      <c r="D33" s="180" t="s">
        <v>187</v>
      </c>
      <c r="E33" s="181" t="s">
        <v>253</v>
      </c>
      <c r="F33" s="180">
        <v>100</v>
      </c>
      <c r="G33" s="185">
        <f>G34</f>
        <v>2194074.5499999998</v>
      </c>
      <c r="H33" s="185">
        <f t="shared" ref="H33:I33" si="7">H34</f>
        <v>2194074.5499999998</v>
      </c>
      <c r="I33" s="185">
        <f t="shared" si="7"/>
        <v>2194074.5499999998</v>
      </c>
      <c r="J33" s="186"/>
      <c r="K33" s="171"/>
    </row>
    <row r="34" spans="1:11" ht="35.1" customHeight="1" x14ac:dyDescent="0.3">
      <c r="A34" s="184" t="s">
        <v>238</v>
      </c>
      <c r="B34" s="179">
        <v>755</v>
      </c>
      <c r="C34" s="180" t="s">
        <v>179</v>
      </c>
      <c r="D34" s="180" t="s">
        <v>187</v>
      </c>
      <c r="E34" s="181" t="s">
        <v>253</v>
      </c>
      <c r="F34" s="180">
        <v>120</v>
      </c>
      <c r="G34" s="185">
        <v>2194074.5499999998</v>
      </c>
      <c r="H34" s="185">
        <v>2194074.5499999998</v>
      </c>
      <c r="I34" s="185">
        <v>2194074.5499999998</v>
      </c>
      <c r="J34" s="186"/>
      <c r="K34" s="171"/>
    </row>
    <row r="35" spans="1:11" ht="35.1" customHeight="1" x14ac:dyDescent="0.3">
      <c r="A35" s="184" t="s">
        <v>249</v>
      </c>
      <c r="B35" s="179">
        <v>755</v>
      </c>
      <c r="C35" s="180" t="s">
        <v>179</v>
      </c>
      <c r="D35" s="180" t="s">
        <v>187</v>
      </c>
      <c r="E35" s="181" t="s">
        <v>253</v>
      </c>
      <c r="F35" s="180">
        <v>200</v>
      </c>
      <c r="G35" s="185">
        <f>G36</f>
        <v>267350</v>
      </c>
      <c r="H35" s="185">
        <f t="shared" ref="H35:I35" si="8">H36</f>
        <v>267350</v>
      </c>
      <c r="I35" s="185">
        <f t="shared" si="8"/>
        <v>167350</v>
      </c>
      <c r="J35" s="186"/>
      <c r="K35" s="171"/>
    </row>
    <row r="36" spans="1:11" ht="35.1" customHeight="1" x14ac:dyDescent="0.3">
      <c r="A36" s="184" t="s">
        <v>250</v>
      </c>
      <c r="B36" s="179">
        <v>755</v>
      </c>
      <c r="C36" s="180" t="s">
        <v>179</v>
      </c>
      <c r="D36" s="180" t="s">
        <v>187</v>
      </c>
      <c r="E36" s="181" t="s">
        <v>253</v>
      </c>
      <c r="F36" s="180">
        <v>240</v>
      </c>
      <c r="G36" s="185">
        <v>267350</v>
      </c>
      <c r="H36" s="185">
        <v>267350</v>
      </c>
      <c r="I36" s="185">
        <v>167350</v>
      </c>
      <c r="J36" s="186"/>
      <c r="K36" s="171"/>
    </row>
    <row r="37" spans="1:11" ht="20.100000000000001" customHeight="1" x14ac:dyDescent="0.3">
      <c r="A37" s="184" t="s">
        <v>254</v>
      </c>
      <c r="B37" s="179">
        <v>755</v>
      </c>
      <c r="C37" s="180" t="s">
        <v>179</v>
      </c>
      <c r="D37" s="180" t="s">
        <v>187</v>
      </c>
      <c r="E37" s="181" t="s">
        <v>253</v>
      </c>
      <c r="F37" s="180">
        <v>800</v>
      </c>
      <c r="G37" s="185">
        <f>G38</f>
        <v>6000</v>
      </c>
      <c r="H37" s="185">
        <f t="shared" ref="H37:I37" si="9">H38</f>
        <v>6000</v>
      </c>
      <c r="I37" s="185">
        <f t="shared" si="9"/>
        <v>6000</v>
      </c>
      <c r="J37" s="186"/>
      <c r="K37" s="171"/>
    </row>
    <row r="38" spans="1:11" ht="20.100000000000001" customHeight="1" x14ac:dyDescent="0.3">
      <c r="A38" s="184" t="s">
        <v>255</v>
      </c>
      <c r="B38" s="179">
        <v>755</v>
      </c>
      <c r="C38" s="180" t="s">
        <v>179</v>
      </c>
      <c r="D38" s="180" t="s">
        <v>187</v>
      </c>
      <c r="E38" s="181" t="s">
        <v>253</v>
      </c>
      <c r="F38" s="180">
        <v>850</v>
      </c>
      <c r="G38" s="185">
        <v>6000</v>
      </c>
      <c r="H38" s="185">
        <v>6000</v>
      </c>
      <c r="I38" s="185">
        <v>6000</v>
      </c>
      <c r="J38" s="186"/>
      <c r="K38" s="171"/>
    </row>
    <row r="39" spans="1:11" ht="35.1" customHeight="1" x14ac:dyDescent="0.3">
      <c r="A39" s="184" t="s">
        <v>256</v>
      </c>
      <c r="B39" s="179">
        <v>755</v>
      </c>
      <c r="C39" s="180" t="s">
        <v>179</v>
      </c>
      <c r="D39" s="180" t="s">
        <v>187</v>
      </c>
      <c r="E39" s="181" t="s">
        <v>440</v>
      </c>
      <c r="F39" s="180" t="s">
        <v>230</v>
      </c>
      <c r="G39" s="185">
        <f>G40</f>
        <v>499294</v>
      </c>
      <c r="H39" s="185">
        <f t="shared" ref="H39:I40" si="10">H40</f>
        <v>499294</v>
      </c>
      <c r="I39" s="185">
        <f t="shared" si="10"/>
        <v>499294</v>
      </c>
      <c r="J39" s="186"/>
      <c r="K39" s="171"/>
    </row>
    <row r="40" spans="1:11" ht="20.100000000000001" customHeight="1" x14ac:dyDescent="0.3">
      <c r="A40" s="184" t="s">
        <v>257</v>
      </c>
      <c r="B40" s="179">
        <v>755</v>
      </c>
      <c r="C40" s="180" t="s">
        <v>179</v>
      </c>
      <c r="D40" s="180" t="s">
        <v>187</v>
      </c>
      <c r="E40" s="181" t="s">
        <v>440</v>
      </c>
      <c r="F40" s="180">
        <v>500</v>
      </c>
      <c r="G40" s="185">
        <f>G41</f>
        <v>499294</v>
      </c>
      <c r="H40" s="185">
        <f t="shared" si="10"/>
        <v>499294</v>
      </c>
      <c r="I40" s="185">
        <f t="shared" si="10"/>
        <v>499294</v>
      </c>
      <c r="J40" s="186"/>
      <c r="K40" s="171"/>
    </row>
    <row r="41" spans="1:11" ht="20.100000000000001" customHeight="1" x14ac:dyDescent="0.3">
      <c r="A41" s="184" t="s">
        <v>258</v>
      </c>
      <c r="B41" s="179">
        <v>755</v>
      </c>
      <c r="C41" s="180" t="s">
        <v>179</v>
      </c>
      <c r="D41" s="180" t="s">
        <v>187</v>
      </c>
      <c r="E41" s="181" t="s">
        <v>440</v>
      </c>
      <c r="F41" s="180">
        <v>540</v>
      </c>
      <c r="G41" s="185">
        <v>499294</v>
      </c>
      <c r="H41" s="185">
        <v>499294</v>
      </c>
      <c r="I41" s="185">
        <v>499294</v>
      </c>
      <c r="J41" s="186"/>
      <c r="K41" s="171"/>
    </row>
    <row r="42" spans="1:11" ht="50.1" customHeight="1" x14ac:dyDescent="0.3">
      <c r="A42" s="192" t="s">
        <v>188</v>
      </c>
      <c r="B42" s="197">
        <v>755</v>
      </c>
      <c r="C42" s="168" t="s">
        <v>179</v>
      </c>
      <c r="D42" s="168" t="s">
        <v>189</v>
      </c>
      <c r="E42" s="163" t="s">
        <v>229</v>
      </c>
      <c r="F42" s="164" t="s">
        <v>230</v>
      </c>
      <c r="G42" s="169">
        <f>G43</f>
        <v>65233</v>
      </c>
      <c r="H42" s="169">
        <f t="shared" ref="H42:I46" si="11">H43</f>
        <v>65233</v>
      </c>
      <c r="I42" s="169">
        <f t="shared" si="11"/>
        <v>65233</v>
      </c>
      <c r="J42" s="186"/>
      <c r="K42" s="171"/>
    </row>
    <row r="43" spans="1:11" ht="20.100000000000001" customHeight="1" x14ac:dyDescent="0.3">
      <c r="A43" s="172" t="s">
        <v>259</v>
      </c>
      <c r="B43" s="173">
        <v>755</v>
      </c>
      <c r="C43" s="174" t="s">
        <v>179</v>
      </c>
      <c r="D43" s="174" t="s">
        <v>189</v>
      </c>
      <c r="E43" s="175" t="s">
        <v>260</v>
      </c>
      <c r="F43" s="176" t="s">
        <v>230</v>
      </c>
      <c r="G43" s="177">
        <f>G44</f>
        <v>65233</v>
      </c>
      <c r="H43" s="177">
        <f t="shared" si="11"/>
        <v>65233</v>
      </c>
      <c r="I43" s="177">
        <f t="shared" si="11"/>
        <v>65233</v>
      </c>
      <c r="J43" s="186"/>
      <c r="K43" s="171"/>
    </row>
    <row r="44" spans="1:11" ht="20.100000000000001" customHeight="1" x14ac:dyDescent="0.3">
      <c r="A44" s="184" t="s">
        <v>261</v>
      </c>
      <c r="B44" s="179">
        <v>755</v>
      </c>
      <c r="C44" s="180" t="s">
        <v>179</v>
      </c>
      <c r="D44" s="180" t="s">
        <v>189</v>
      </c>
      <c r="E44" s="181" t="s">
        <v>262</v>
      </c>
      <c r="F44" s="182" t="s">
        <v>230</v>
      </c>
      <c r="G44" s="183">
        <f>G45</f>
        <v>65233</v>
      </c>
      <c r="H44" s="183">
        <f t="shared" si="11"/>
        <v>65233</v>
      </c>
      <c r="I44" s="183">
        <f t="shared" si="11"/>
        <v>65233</v>
      </c>
      <c r="J44" s="186"/>
      <c r="K44" s="171"/>
    </row>
    <row r="45" spans="1:11" ht="35.1" customHeight="1" x14ac:dyDescent="0.3">
      <c r="A45" s="184" t="s">
        <v>256</v>
      </c>
      <c r="B45" s="179">
        <v>755</v>
      </c>
      <c r="C45" s="180" t="s">
        <v>179</v>
      </c>
      <c r="D45" s="180" t="s">
        <v>189</v>
      </c>
      <c r="E45" s="181" t="s">
        <v>443</v>
      </c>
      <c r="F45" s="182" t="s">
        <v>230</v>
      </c>
      <c r="G45" s="183">
        <f>G46</f>
        <v>65233</v>
      </c>
      <c r="H45" s="183">
        <f t="shared" si="11"/>
        <v>65233</v>
      </c>
      <c r="I45" s="183">
        <f t="shared" si="11"/>
        <v>65233</v>
      </c>
      <c r="J45" s="186"/>
      <c r="K45" s="171"/>
    </row>
    <row r="46" spans="1:11" ht="20.100000000000001" customHeight="1" x14ac:dyDescent="0.3">
      <c r="A46" s="184" t="s">
        <v>257</v>
      </c>
      <c r="B46" s="179">
        <v>755</v>
      </c>
      <c r="C46" s="180" t="s">
        <v>179</v>
      </c>
      <c r="D46" s="180" t="s">
        <v>189</v>
      </c>
      <c r="E46" s="181" t="s">
        <v>443</v>
      </c>
      <c r="F46" s="182">
        <v>500</v>
      </c>
      <c r="G46" s="183">
        <f>G47</f>
        <v>65233</v>
      </c>
      <c r="H46" s="183">
        <f t="shared" si="11"/>
        <v>65233</v>
      </c>
      <c r="I46" s="183">
        <f t="shared" si="11"/>
        <v>65233</v>
      </c>
      <c r="J46" s="186"/>
      <c r="K46" s="171"/>
    </row>
    <row r="47" spans="1:11" ht="20.100000000000001" customHeight="1" x14ac:dyDescent="0.3">
      <c r="A47" s="187" t="s">
        <v>258</v>
      </c>
      <c r="B47" s="188">
        <v>755</v>
      </c>
      <c r="C47" s="189" t="s">
        <v>179</v>
      </c>
      <c r="D47" s="189" t="s">
        <v>189</v>
      </c>
      <c r="E47" s="181" t="s">
        <v>443</v>
      </c>
      <c r="F47" s="204">
        <v>540</v>
      </c>
      <c r="G47" s="205">
        <v>65233</v>
      </c>
      <c r="H47" s="205">
        <v>65233</v>
      </c>
      <c r="I47" s="191">
        <v>65233</v>
      </c>
      <c r="J47" s="186"/>
      <c r="K47" s="171"/>
    </row>
    <row r="48" spans="1:11" ht="20.100000000000001" customHeight="1" x14ac:dyDescent="0.3">
      <c r="A48" s="166" t="s">
        <v>190</v>
      </c>
      <c r="B48" s="197">
        <v>755</v>
      </c>
      <c r="C48" s="168" t="s">
        <v>179</v>
      </c>
      <c r="D48" s="168" t="s">
        <v>217</v>
      </c>
      <c r="E48" s="163" t="s">
        <v>229</v>
      </c>
      <c r="F48" s="164" t="s">
        <v>230</v>
      </c>
      <c r="G48" s="169">
        <f>G49</f>
        <v>5000</v>
      </c>
      <c r="H48" s="169">
        <f t="shared" ref="H48:I51" si="12">H49</f>
        <v>5000</v>
      </c>
      <c r="I48" s="169">
        <f t="shared" si="12"/>
        <v>5000</v>
      </c>
      <c r="J48" s="186"/>
      <c r="K48" s="171"/>
    </row>
    <row r="49" spans="1:11" ht="20.100000000000001" customHeight="1" x14ac:dyDescent="0.3">
      <c r="A49" s="172" t="s">
        <v>263</v>
      </c>
      <c r="B49" s="173">
        <v>755</v>
      </c>
      <c r="C49" s="174" t="s">
        <v>179</v>
      </c>
      <c r="D49" s="174" t="s">
        <v>217</v>
      </c>
      <c r="E49" s="175" t="s">
        <v>264</v>
      </c>
      <c r="F49" s="176" t="s">
        <v>230</v>
      </c>
      <c r="G49" s="177">
        <f>G50</f>
        <v>5000</v>
      </c>
      <c r="H49" s="177">
        <f t="shared" si="12"/>
        <v>5000</v>
      </c>
      <c r="I49" s="177">
        <f t="shared" si="12"/>
        <v>5000</v>
      </c>
      <c r="J49" s="186"/>
      <c r="K49" s="171"/>
    </row>
    <row r="50" spans="1:11" ht="20.100000000000001" customHeight="1" x14ac:dyDescent="0.3">
      <c r="A50" s="184" t="s">
        <v>265</v>
      </c>
      <c r="B50" s="179">
        <v>755</v>
      </c>
      <c r="C50" s="180" t="s">
        <v>179</v>
      </c>
      <c r="D50" s="180" t="s">
        <v>217</v>
      </c>
      <c r="E50" s="181" t="s">
        <v>266</v>
      </c>
      <c r="F50" s="182" t="s">
        <v>230</v>
      </c>
      <c r="G50" s="183">
        <f>G51</f>
        <v>5000</v>
      </c>
      <c r="H50" s="183">
        <f t="shared" si="12"/>
        <v>5000</v>
      </c>
      <c r="I50" s="183">
        <f t="shared" si="12"/>
        <v>5000</v>
      </c>
      <c r="J50" s="186"/>
      <c r="K50" s="171"/>
    </row>
    <row r="51" spans="1:11" ht="20.100000000000001" customHeight="1" x14ac:dyDescent="0.3">
      <c r="A51" s="184" t="s">
        <v>254</v>
      </c>
      <c r="B51" s="179">
        <v>755</v>
      </c>
      <c r="C51" s="180" t="s">
        <v>179</v>
      </c>
      <c r="D51" s="180" t="s">
        <v>217</v>
      </c>
      <c r="E51" s="181" t="s">
        <v>266</v>
      </c>
      <c r="F51" s="182">
        <v>800</v>
      </c>
      <c r="G51" s="183">
        <f>G52</f>
        <v>5000</v>
      </c>
      <c r="H51" s="183">
        <f t="shared" si="12"/>
        <v>5000</v>
      </c>
      <c r="I51" s="183">
        <f t="shared" si="12"/>
        <v>5000</v>
      </c>
      <c r="J51" s="186"/>
      <c r="K51" s="171"/>
    </row>
    <row r="52" spans="1:11" ht="20.100000000000001" customHeight="1" x14ac:dyDescent="0.3">
      <c r="A52" s="187" t="s">
        <v>267</v>
      </c>
      <c r="B52" s="188">
        <v>755</v>
      </c>
      <c r="C52" s="189" t="s">
        <v>179</v>
      </c>
      <c r="D52" s="189" t="s">
        <v>217</v>
      </c>
      <c r="E52" s="190" t="s">
        <v>266</v>
      </c>
      <c r="F52" s="204">
        <v>870</v>
      </c>
      <c r="G52" s="205">
        <v>5000</v>
      </c>
      <c r="H52" s="205">
        <v>5000</v>
      </c>
      <c r="I52" s="191">
        <v>5000</v>
      </c>
      <c r="J52" s="186"/>
      <c r="K52" s="171"/>
    </row>
    <row r="53" spans="1:11" ht="20.100000000000001" customHeight="1" x14ac:dyDescent="0.3">
      <c r="A53" s="166" t="s">
        <v>191</v>
      </c>
      <c r="B53" s="197">
        <v>755</v>
      </c>
      <c r="C53" s="168" t="s">
        <v>179</v>
      </c>
      <c r="D53" s="168" t="s">
        <v>268</v>
      </c>
      <c r="E53" s="163" t="s">
        <v>229</v>
      </c>
      <c r="F53" s="164" t="s">
        <v>230</v>
      </c>
      <c r="G53" s="169">
        <f>G54</f>
        <v>10000</v>
      </c>
      <c r="H53" s="169">
        <f t="shared" ref="H53:I54" si="13">H54</f>
        <v>0</v>
      </c>
      <c r="I53" s="169">
        <f t="shared" si="13"/>
        <v>0</v>
      </c>
      <c r="J53" s="186"/>
      <c r="K53" s="171"/>
    </row>
    <row r="54" spans="1:11" ht="20.100000000000001" customHeight="1" x14ac:dyDescent="0.3">
      <c r="A54" s="398" t="s">
        <v>251</v>
      </c>
      <c r="B54" s="173">
        <v>755</v>
      </c>
      <c r="C54" s="174" t="s">
        <v>179</v>
      </c>
      <c r="D54" s="174" t="s">
        <v>268</v>
      </c>
      <c r="E54" s="175" t="s">
        <v>252</v>
      </c>
      <c r="F54" s="176" t="s">
        <v>230</v>
      </c>
      <c r="G54" s="177">
        <f>G55</f>
        <v>10000</v>
      </c>
      <c r="H54" s="207">
        <f t="shared" si="13"/>
        <v>0</v>
      </c>
      <c r="I54" s="207">
        <f t="shared" si="13"/>
        <v>0</v>
      </c>
      <c r="J54" s="186"/>
      <c r="K54" s="171"/>
    </row>
    <row r="55" spans="1:11" ht="20.100000000000001" customHeight="1" x14ac:dyDescent="0.3">
      <c r="A55" s="399" t="s">
        <v>269</v>
      </c>
      <c r="B55" s="179">
        <v>755</v>
      </c>
      <c r="C55" s="180" t="s">
        <v>179</v>
      </c>
      <c r="D55" s="180" t="s">
        <v>268</v>
      </c>
      <c r="E55" s="181" t="s">
        <v>475</v>
      </c>
      <c r="F55" s="182" t="s">
        <v>230</v>
      </c>
      <c r="G55" s="183">
        <f>G56+G58</f>
        <v>10000</v>
      </c>
      <c r="H55" s="183">
        <f t="shared" ref="H55:I55" si="14">H56+H58</f>
        <v>0</v>
      </c>
      <c r="I55" s="183">
        <f t="shared" si="14"/>
        <v>0</v>
      </c>
      <c r="J55" s="186"/>
      <c r="K55" s="171"/>
    </row>
    <row r="56" spans="1:11" ht="35.1" customHeight="1" x14ac:dyDescent="0.3">
      <c r="A56" s="184" t="s">
        <v>249</v>
      </c>
      <c r="B56" s="179">
        <v>755</v>
      </c>
      <c r="C56" s="180" t="s">
        <v>179</v>
      </c>
      <c r="D56" s="180" t="s">
        <v>268</v>
      </c>
      <c r="E56" s="181" t="s">
        <v>475</v>
      </c>
      <c r="F56" s="182">
        <v>200</v>
      </c>
      <c r="G56" s="183">
        <f>G57</f>
        <v>10000</v>
      </c>
      <c r="H56" s="183">
        <f t="shared" ref="H56:I56" si="15">H57</f>
        <v>0</v>
      </c>
      <c r="I56" s="183">
        <f t="shared" si="15"/>
        <v>0</v>
      </c>
      <c r="J56" s="186"/>
      <c r="K56" s="171"/>
    </row>
    <row r="57" spans="1:11" ht="35.1" customHeight="1" x14ac:dyDescent="0.3">
      <c r="A57" s="184" t="s">
        <v>250</v>
      </c>
      <c r="B57" s="179">
        <v>755</v>
      </c>
      <c r="C57" s="180" t="s">
        <v>179</v>
      </c>
      <c r="D57" s="180" t="s">
        <v>268</v>
      </c>
      <c r="E57" s="181" t="s">
        <v>475</v>
      </c>
      <c r="F57" s="182">
        <v>240</v>
      </c>
      <c r="G57" s="183">
        <v>10000</v>
      </c>
      <c r="H57" s="183">
        <v>0</v>
      </c>
      <c r="I57" s="183">
        <v>0</v>
      </c>
      <c r="J57" s="186"/>
      <c r="K57" s="171"/>
    </row>
    <row r="58" spans="1:11" ht="20.100000000000001" hidden="1" customHeight="1" x14ac:dyDescent="0.3">
      <c r="A58" s="198" t="s">
        <v>254</v>
      </c>
      <c r="B58" s="199">
        <v>793</v>
      </c>
      <c r="C58" s="200" t="s">
        <v>179</v>
      </c>
      <c r="D58" s="200" t="s">
        <v>187</v>
      </c>
      <c r="E58" s="201" t="s">
        <v>270</v>
      </c>
      <c r="F58" s="200">
        <v>800</v>
      </c>
      <c r="G58" s="208">
        <f>G59</f>
        <v>0</v>
      </c>
      <c r="H58" s="208">
        <f t="shared" ref="H58:I58" si="16">H59</f>
        <v>0</v>
      </c>
      <c r="I58" s="208">
        <f t="shared" si="16"/>
        <v>0</v>
      </c>
      <c r="J58" s="186"/>
      <c r="K58" s="171"/>
    </row>
    <row r="59" spans="1:11" ht="20.100000000000001" hidden="1" customHeight="1" x14ac:dyDescent="0.3">
      <c r="A59" s="184" t="s">
        <v>255</v>
      </c>
      <c r="B59" s="179">
        <v>793</v>
      </c>
      <c r="C59" s="180" t="s">
        <v>179</v>
      </c>
      <c r="D59" s="180" t="s">
        <v>187</v>
      </c>
      <c r="E59" s="181" t="s">
        <v>270</v>
      </c>
      <c r="F59" s="180">
        <v>850</v>
      </c>
      <c r="G59" s="185"/>
      <c r="H59" s="185"/>
      <c r="I59" s="185"/>
      <c r="J59" s="186"/>
      <c r="K59" s="171"/>
    </row>
    <row r="60" spans="1:11" ht="20.100000000000001" customHeight="1" x14ac:dyDescent="0.3">
      <c r="A60" s="166" t="s">
        <v>192</v>
      </c>
      <c r="B60" s="197">
        <v>755</v>
      </c>
      <c r="C60" s="168" t="s">
        <v>193</v>
      </c>
      <c r="D60" s="168" t="s">
        <v>180</v>
      </c>
      <c r="E60" s="163" t="s">
        <v>229</v>
      </c>
      <c r="F60" s="164" t="s">
        <v>230</v>
      </c>
      <c r="G60" s="169">
        <f>G61</f>
        <v>215472.52</v>
      </c>
      <c r="H60" s="169">
        <f t="shared" ref="H60:I62" si="17">H61</f>
        <v>223916.16</v>
      </c>
      <c r="I60" s="169">
        <f t="shared" si="17"/>
        <v>233844.66999999998</v>
      </c>
      <c r="J60" s="186"/>
      <c r="K60" s="171"/>
    </row>
    <row r="61" spans="1:11" ht="20.100000000000001" customHeight="1" x14ac:dyDescent="0.3">
      <c r="A61" s="166" t="s">
        <v>194</v>
      </c>
      <c r="B61" s="197">
        <v>755</v>
      </c>
      <c r="C61" s="168" t="s">
        <v>193</v>
      </c>
      <c r="D61" s="168" t="s">
        <v>185</v>
      </c>
      <c r="E61" s="163" t="s">
        <v>229</v>
      </c>
      <c r="F61" s="164" t="s">
        <v>230</v>
      </c>
      <c r="G61" s="169">
        <f>G62</f>
        <v>215472.52</v>
      </c>
      <c r="H61" s="169">
        <f t="shared" si="17"/>
        <v>223916.16</v>
      </c>
      <c r="I61" s="169">
        <f t="shared" si="17"/>
        <v>233844.66999999998</v>
      </c>
      <c r="J61" s="186"/>
      <c r="K61" s="171"/>
    </row>
    <row r="62" spans="1:11" ht="20.100000000000001" customHeight="1" x14ac:dyDescent="0.3">
      <c r="A62" s="209" t="s">
        <v>271</v>
      </c>
      <c r="B62" s="173">
        <v>755</v>
      </c>
      <c r="C62" s="174" t="s">
        <v>193</v>
      </c>
      <c r="D62" s="174" t="s">
        <v>185</v>
      </c>
      <c r="E62" s="175" t="s">
        <v>272</v>
      </c>
      <c r="F62" s="176" t="s">
        <v>230</v>
      </c>
      <c r="G62" s="177">
        <f>G63</f>
        <v>215472.52</v>
      </c>
      <c r="H62" s="177">
        <f t="shared" si="17"/>
        <v>223916.16</v>
      </c>
      <c r="I62" s="177">
        <f t="shared" si="17"/>
        <v>233844.66999999998</v>
      </c>
      <c r="J62" s="186"/>
      <c r="K62" s="171"/>
    </row>
    <row r="63" spans="1:11" ht="68.25" customHeight="1" x14ac:dyDescent="0.3">
      <c r="A63" s="178" t="s">
        <v>455</v>
      </c>
      <c r="B63" s="179">
        <v>755</v>
      </c>
      <c r="C63" s="180" t="s">
        <v>193</v>
      </c>
      <c r="D63" s="180" t="s">
        <v>185</v>
      </c>
      <c r="E63" s="181" t="s">
        <v>456</v>
      </c>
      <c r="F63" s="180" t="s">
        <v>230</v>
      </c>
      <c r="G63" s="185">
        <f>G64+G66</f>
        <v>215472.52</v>
      </c>
      <c r="H63" s="185">
        <f t="shared" ref="H63:I63" si="18">H64+H66</f>
        <v>223916.16</v>
      </c>
      <c r="I63" s="185">
        <f t="shared" si="18"/>
        <v>233844.66999999998</v>
      </c>
      <c r="J63" s="186"/>
      <c r="K63" s="171"/>
    </row>
    <row r="64" spans="1:11" ht="69.900000000000006" customHeight="1" x14ac:dyDescent="0.3">
      <c r="A64" s="184" t="s">
        <v>237</v>
      </c>
      <c r="B64" s="179">
        <v>755</v>
      </c>
      <c r="C64" s="180" t="s">
        <v>193</v>
      </c>
      <c r="D64" s="180" t="s">
        <v>185</v>
      </c>
      <c r="E64" s="181" t="s">
        <v>456</v>
      </c>
      <c r="F64" s="180">
        <v>100</v>
      </c>
      <c r="G64" s="185">
        <f>G65</f>
        <v>206477.53</v>
      </c>
      <c r="H64" s="185">
        <f t="shared" ref="H64:I64" si="19">H65</f>
        <v>214740.03</v>
      </c>
      <c r="I64" s="185">
        <f t="shared" si="19"/>
        <v>223352.21</v>
      </c>
      <c r="J64" s="186"/>
      <c r="K64" s="171"/>
    </row>
    <row r="65" spans="1:11" ht="35.1" customHeight="1" x14ac:dyDescent="0.3">
      <c r="A65" s="184" t="s">
        <v>238</v>
      </c>
      <c r="B65" s="179">
        <v>755</v>
      </c>
      <c r="C65" s="180" t="s">
        <v>193</v>
      </c>
      <c r="D65" s="180" t="s">
        <v>185</v>
      </c>
      <c r="E65" s="181" t="s">
        <v>456</v>
      </c>
      <c r="F65" s="180">
        <v>120</v>
      </c>
      <c r="G65" s="183">
        <v>206477.53</v>
      </c>
      <c r="H65" s="183">
        <v>214740.03</v>
      </c>
      <c r="I65" s="183">
        <v>223352.21</v>
      </c>
      <c r="J65" s="186"/>
      <c r="K65" s="171"/>
    </row>
    <row r="66" spans="1:11" ht="35.1" customHeight="1" x14ac:dyDescent="0.3">
      <c r="A66" s="184" t="s">
        <v>249</v>
      </c>
      <c r="B66" s="179">
        <v>755</v>
      </c>
      <c r="C66" s="180" t="s">
        <v>193</v>
      </c>
      <c r="D66" s="180" t="s">
        <v>185</v>
      </c>
      <c r="E66" s="181" t="s">
        <v>456</v>
      </c>
      <c r="F66" s="182">
        <v>200</v>
      </c>
      <c r="G66" s="183">
        <f>G67</f>
        <v>8994.99</v>
      </c>
      <c r="H66" s="183">
        <f t="shared" ref="H66:I66" si="20">H67</f>
        <v>9176.1299999999992</v>
      </c>
      <c r="I66" s="183">
        <f t="shared" si="20"/>
        <v>10492.46</v>
      </c>
      <c r="J66" s="186"/>
      <c r="K66" s="171"/>
    </row>
    <row r="67" spans="1:11" ht="35.1" customHeight="1" x14ac:dyDescent="0.3">
      <c r="A67" s="187" t="s">
        <v>250</v>
      </c>
      <c r="B67" s="188">
        <v>755</v>
      </c>
      <c r="C67" s="189" t="s">
        <v>193</v>
      </c>
      <c r="D67" s="189" t="s">
        <v>185</v>
      </c>
      <c r="E67" s="181" t="s">
        <v>456</v>
      </c>
      <c r="F67" s="204">
        <v>240</v>
      </c>
      <c r="G67" s="185">
        <v>8994.99</v>
      </c>
      <c r="H67" s="185">
        <v>9176.1299999999992</v>
      </c>
      <c r="I67" s="185">
        <v>10492.46</v>
      </c>
      <c r="J67" s="186"/>
      <c r="K67" s="171"/>
    </row>
    <row r="68" spans="1:11" ht="35.1" customHeight="1" x14ac:dyDescent="0.3">
      <c r="A68" s="166" t="s">
        <v>195</v>
      </c>
      <c r="B68" s="197">
        <v>755</v>
      </c>
      <c r="C68" s="168" t="s">
        <v>185</v>
      </c>
      <c r="D68" s="168" t="s">
        <v>180</v>
      </c>
      <c r="E68" s="163" t="s">
        <v>229</v>
      </c>
      <c r="F68" s="164" t="s">
        <v>230</v>
      </c>
      <c r="G68" s="169">
        <f t="shared" ref="G68:I73" si="21">G69</f>
        <v>10000</v>
      </c>
      <c r="H68" s="169">
        <f t="shared" si="21"/>
        <v>0</v>
      </c>
      <c r="I68" s="169">
        <f t="shared" si="21"/>
        <v>0</v>
      </c>
      <c r="J68" s="186"/>
      <c r="K68" s="171"/>
    </row>
    <row r="69" spans="1:11" ht="35.1" customHeight="1" x14ac:dyDescent="0.3">
      <c r="A69" s="211" t="s">
        <v>196</v>
      </c>
      <c r="B69" s="197">
        <v>755</v>
      </c>
      <c r="C69" s="168" t="s">
        <v>185</v>
      </c>
      <c r="D69" s="168" t="s">
        <v>214</v>
      </c>
      <c r="E69" s="163" t="s">
        <v>229</v>
      </c>
      <c r="F69" s="164" t="s">
        <v>230</v>
      </c>
      <c r="G69" s="169">
        <f t="shared" si="21"/>
        <v>10000</v>
      </c>
      <c r="H69" s="169">
        <f t="shared" si="21"/>
        <v>0</v>
      </c>
      <c r="I69" s="169">
        <f t="shared" si="21"/>
        <v>0</v>
      </c>
      <c r="J69" s="186"/>
      <c r="K69" s="171"/>
    </row>
    <row r="70" spans="1:11" ht="35.1" customHeight="1" x14ac:dyDescent="0.3">
      <c r="A70" s="209" t="s">
        <v>273</v>
      </c>
      <c r="B70" s="173">
        <v>755</v>
      </c>
      <c r="C70" s="174" t="s">
        <v>185</v>
      </c>
      <c r="D70" s="174" t="s">
        <v>214</v>
      </c>
      <c r="E70" s="175" t="s">
        <v>274</v>
      </c>
      <c r="F70" s="180" t="s">
        <v>230</v>
      </c>
      <c r="G70" s="177">
        <f t="shared" si="21"/>
        <v>10000</v>
      </c>
      <c r="H70" s="177">
        <f t="shared" si="21"/>
        <v>0</v>
      </c>
      <c r="I70" s="177">
        <f t="shared" si="21"/>
        <v>0</v>
      </c>
      <c r="J70" s="186"/>
      <c r="K70" s="171"/>
    </row>
    <row r="71" spans="1:11" ht="35.1" customHeight="1" x14ac:dyDescent="0.3">
      <c r="A71" s="178" t="s">
        <v>275</v>
      </c>
      <c r="B71" s="179">
        <v>755</v>
      </c>
      <c r="C71" s="180" t="s">
        <v>185</v>
      </c>
      <c r="D71" s="180" t="s">
        <v>214</v>
      </c>
      <c r="E71" s="181" t="s">
        <v>276</v>
      </c>
      <c r="F71" s="180" t="s">
        <v>230</v>
      </c>
      <c r="G71" s="183">
        <f t="shared" si="21"/>
        <v>10000</v>
      </c>
      <c r="H71" s="183">
        <f t="shared" si="21"/>
        <v>0</v>
      </c>
      <c r="I71" s="183">
        <f t="shared" si="21"/>
        <v>0</v>
      </c>
      <c r="J71" s="186"/>
      <c r="K71" s="171"/>
    </row>
    <row r="72" spans="1:11" ht="35.1" customHeight="1" x14ac:dyDescent="0.3">
      <c r="A72" s="178" t="s">
        <v>277</v>
      </c>
      <c r="B72" s="179">
        <v>755</v>
      </c>
      <c r="C72" s="180" t="s">
        <v>185</v>
      </c>
      <c r="D72" s="180" t="s">
        <v>214</v>
      </c>
      <c r="E72" s="181" t="s">
        <v>278</v>
      </c>
      <c r="F72" s="180" t="s">
        <v>230</v>
      </c>
      <c r="G72" s="183">
        <f t="shared" si="21"/>
        <v>10000</v>
      </c>
      <c r="H72" s="183">
        <f t="shared" si="21"/>
        <v>0</v>
      </c>
      <c r="I72" s="183">
        <f t="shared" si="21"/>
        <v>0</v>
      </c>
      <c r="J72" s="186"/>
      <c r="K72" s="171"/>
    </row>
    <row r="73" spans="1:11" ht="35.1" customHeight="1" x14ac:dyDescent="0.3">
      <c r="A73" s="184" t="s">
        <v>249</v>
      </c>
      <c r="B73" s="179">
        <v>755</v>
      </c>
      <c r="C73" s="180" t="s">
        <v>185</v>
      </c>
      <c r="D73" s="180" t="s">
        <v>214</v>
      </c>
      <c r="E73" s="181" t="s">
        <v>278</v>
      </c>
      <c r="F73" s="182">
        <v>200</v>
      </c>
      <c r="G73" s="183">
        <f t="shared" si="21"/>
        <v>10000</v>
      </c>
      <c r="H73" s="183">
        <f t="shared" si="21"/>
        <v>0</v>
      </c>
      <c r="I73" s="183">
        <f t="shared" si="21"/>
        <v>0</v>
      </c>
      <c r="J73" s="186"/>
      <c r="K73" s="171"/>
    </row>
    <row r="74" spans="1:11" ht="35.1" customHeight="1" x14ac:dyDescent="0.3">
      <c r="A74" s="184" t="s">
        <v>250</v>
      </c>
      <c r="B74" s="179">
        <v>755</v>
      </c>
      <c r="C74" s="180" t="s">
        <v>185</v>
      </c>
      <c r="D74" s="180" t="s">
        <v>214</v>
      </c>
      <c r="E74" s="181" t="s">
        <v>278</v>
      </c>
      <c r="F74" s="182">
        <v>240</v>
      </c>
      <c r="G74" s="183">
        <v>10000</v>
      </c>
      <c r="H74" s="183">
        <v>0</v>
      </c>
      <c r="I74" s="183">
        <v>0</v>
      </c>
      <c r="J74" s="186"/>
      <c r="K74" s="171"/>
    </row>
    <row r="75" spans="1:11" ht="20.100000000000001" hidden="1" customHeight="1" x14ac:dyDescent="0.3">
      <c r="A75" s="166" t="s">
        <v>197</v>
      </c>
      <c r="B75" s="197">
        <v>793</v>
      </c>
      <c r="C75" s="168" t="s">
        <v>187</v>
      </c>
      <c r="D75" s="168" t="s">
        <v>180</v>
      </c>
      <c r="E75" s="210"/>
      <c r="F75" s="168"/>
      <c r="G75" s="195"/>
      <c r="H75" s="195"/>
      <c r="I75" s="195"/>
      <c r="J75" s="186"/>
      <c r="K75" s="171"/>
    </row>
    <row r="76" spans="1:11" ht="20.100000000000001" hidden="1" customHeight="1" x14ac:dyDescent="0.3">
      <c r="A76" s="166" t="s">
        <v>198</v>
      </c>
      <c r="B76" s="197">
        <v>793</v>
      </c>
      <c r="C76" s="168" t="s">
        <v>187</v>
      </c>
      <c r="D76" s="168" t="s">
        <v>199</v>
      </c>
      <c r="E76" s="210"/>
      <c r="F76" s="194"/>
      <c r="G76" s="212"/>
      <c r="H76" s="212"/>
      <c r="I76" s="212"/>
      <c r="J76" s="186"/>
      <c r="K76" s="171"/>
    </row>
    <row r="77" spans="1:11" ht="35.1" hidden="1" customHeight="1" x14ac:dyDescent="0.3">
      <c r="A77" s="209" t="s">
        <v>281</v>
      </c>
      <c r="B77" s="173">
        <v>793</v>
      </c>
      <c r="C77" s="174" t="s">
        <v>187</v>
      </c>
      <c r="D77" s="174" t="s">
        <v>199</v>
      </c>
      <c r="E77" s="175" t="s">
        <v>282</v>
      </c>
      <c r="F77" s="176"/>
      <c r="G77" s="177"/>
      <c r="H77" s="177"/>
      <c r="I77" s="196"/>
      <c r="J77" s="186"/>
      <c r="K77" s="171"/>
    </row>
    <row r="78" spans="1:11" ht="90" hidden="1" customHeight="1" x14ac:dyDescent="0.3">
      <c r="A78" s="178" t="s">
        <v>283</v>
      </c>
      <c r="B78" s="179">
        <v>793</v>
      </c>
      <c r="C78" s="180" t="s">
        <v>187</v>
      </c>
      <c r="D78" s="180" t="s">
        <v>199</v>
      </c>
      <c r="E78" s="181" t="s">
        <v>284</v>
      </c>
      <c r="F78" s="182"/>
      <c r="G78" s="183"/>
      <c r="H78" s="183"/>
      <c r="I78" s="185"/>
      <c r="J78" s="186"/>
      <c r="K78" s="171"/>
    </row>
    <row r="79" spans="1:11" ht="35.1" hidden="1" customHeight="1" x14ac:dyDescent="0.3">
      <c r="A79" s="178" t="s">
        <v>249</v>
      </c>
      <c r="B79" s="179">
        <v>793</v>
      </c>
      <c r="C79" s="180" t="s">
        <v>187</v>
      </c>
      <c r="D79" s="180" t="s">
        <v>199</v>
      </c>
      <c r="E79" s="181" t="s">
        <v>284</v>
      </c>
      <c r="F79" s="182">
        <v>200</v>
      </c>
      <c r="G79" s="183"/>
      <c r="H79" s="183"/>
      <c r="I79" s="185"/>
      <c r="J79" s="186"/>
      <c r="K79" s="171"/>
    </row>
    <row r="80" spans="1:11" ht="35.1" hidden="1" customHeight="1" x14ac:dyDescent="0.3">
      <c r="A80" s="178" t="s">
        <v>250</v>
      </c>
      <c r="B80" s="179">
        <v>793</v>
      </c>
      <c r="C80" s="180" t="s">
        <v>187</v>
      </c>
      <c r="D80" s="180" t="s">
        <v>199</v>
      </c>
      <c r="E80" s="181" t="s">
        <v>285</v>
      </c>
      <c r="F80" s="182">
        <v>240</v>
      </c>
      <c r="G80" s="183"/>
      <c r="H80" s="183"/>
      <c r="I80" s="185"/>
      <c r="J80" s="186"/>
      <c r="K80" s="171"/>
    </row>
    <row r="81" spans="1:11" ht="35.1" hidden="1" customHeight="1" x14ac:dyDescent="0.3">
      <c r="A81" s="178" t="s">
        <v>286</v>
      </c>
      <c r="B81" s="179">
        <v>793</v>
      </c>
      <c r="C81" s="180" t="s">
        <v>187</v>
      </c>
      <c r="D81" s="180" t="s">
        <v>199</v>
      </c>
      <c r="E81" s="181" t="s">
        <v>287</v>
      </c>
      <c r="F81" s="180"/>
      <c r="G81" s="185"/>
      <c r="H81" s="185"/>
      <c r="I81" s="185"/>
      <c r="J81" s="186"/>
      <c r="K81" s="171"/>
    </row>
    <row r="82" spans="1:11" ht="90" hidden="1" customHeight="1" x14ac:dyDescent="0.3">
      <c r="A82" s="178" t="s">
        <v>283</v>
      </c>
      <c r="B82" s="179">
        <v>793</v>
      </c>
      <c r="C82" s="180" t="s">
        <v>187</v>
      </c>
      <c r="D82" s="180" t="s">
        <v>199</v>
      </c>
      <c r="E82" s="181" t="s">
        <v>288</v>
      </c>
      <c r="F82" s="180"/>
      <c r="G82" s="185"/>
      <c r="H82" s="185"/>
      <c r="I82" s="185"/>
      <c r="J82" s="186"/>
      <c r="K82" s="171"/>
    </row>
    <row r="83" spans="1:11" ht="35.1" hidden="1" customHeight="1" x14ac:dyDescent="0.3">
      <c r="A83" s="184" t="s">
        <v>249</v>
      </c>
      <c r="B83" s="179">
        <v>793</v>
      </c>
      <c r="C83" s="180" t="s">
        <v>187</v>
      </c>
      <c r="D83" s="180" t="s">
        <v>199</v>
      </c>
      <c r="E83" s="181" t="s">
        <v>289</v>
      </c>
      <c r="F83" s="180">
        <v>200</v>
      </c>
      <c r="G83" s="185"/>
      <c r="H83" s="185"/>
      <c r="I83" s="185"/>
      <c r="J83" s="186"/>
      <c r="K83" s="171"/>
    </row>
    <row r="84" spans="1:11" ht="35.1" hidden="1" customHeight="1" x14ac:dyDescent="0.3">
      <c r="A84" s="187" t="s">
        <v>250</v>
      </c>
      <c r="B84" s="188">
        <v>793</v>
      </c>
      <c r="C84" s="189" t="s">
        <v>187</v>
      </c>
      <c r="D84" s="189" t="s">
        <v>199</v>
      </c>
      <c r="E84" s="190" t="s">
        <v>290</v>
      </c>
      <c r="F84" s="189">
        <v>240</v>
      </c>
      <c r="G84" s="191"/>
      <c r="H84" s="191"/>
      <c r="I84" s="191"/>
      <c r="J84" s="186"/>
      <c r="K84" s="171"/>
    </row>
    <row r="85" spans="1:11" ht="20.100000000000001" hidden="1" customHeight="1" x14ac:dyDescent="0.3">
      <c r="A85" s="166" t="s">
        <v>200</v>
      </c>
      <c r="B85" s="197">
        <v>793</v>
      </c>
      <c r="C85" s="168" t="s">
        <v>187</v>
      </c>
      <c r="D85" s="168" t="s">
        <v>201</v>
      </c>
      <c r="E85" s="210"/>
      <c r="F85" s="194"/>
      <c r="G85" s="212"/>
      <c r="H85" s="212"/>
      <c r="I85" s="212"/>
      <c r="J85" s="186"/>
      <c r="K85" s="171"/>
    </row>
    <row r="86" spans="1:11" ht="35.1" hidden="1" customHeight="1" x14ac:dyDescent="0.3">
      <c r="A86" s="172" t="s">
        <v>291</v>
      </c>
      <c r="B86" s="173">
        <v>793</v>
      </c>
      <c r="C86" s="174" t="s">
        <v>187</v>
      </c>
      <c r="D86" s="174" t="s">
        <v>201</v>
      </c>
      <c r="E86" s="175" t="s">
        <v>292</v>
      </c>
      <c r="F86" s="174"/>
      <c r="G86" s="196"/>
      <c r="H86" s="196"/>
      <c r="I86" s="196"/>
      <c r="J86" s="186"/>
      <c r="K86" s="171"/>
    </row>
    <row r="87" spans="1:11" ht="20.100000000000001" hidden="1" customHeight="1" x14ac:dyDescent="0.3">
      <c r="A87" s="184" t="s">
        <v>293</v>
      </c>
      <c r="B87" s="179">
        <v>793</v>
      </c>
      <c r="C87" s="180" t="s">
        <v>187</v>
      </c>
      <c r="D87" s="180" t="s">
        <v>201</v>
      </c>
      <c r="E87" s="181" t="s">
        <v>294</v>
      </c>
      <c r="F87" s="182"/>
      <c r="G87" s="183"/>
      <c r="H87" s="183"/>
      <c r="I87" s="185"/>
      <c r="J87" s="186"/>
      <c r="K87" s="171"/>
    </row>
    <row r="88" spans="1:11" ht="35.1" hidden="1" customHeight="1" x14ac:dyDescent="0.3">
      <c r="A88" s="184" t="s">
        <v>249</v>
      </c>
      <c r="B88" s="179">
        <v>793</v>
      </c>
      <c r="C88" s="180" t="s">
        <v>187</v>
      </c>
      <c r="D88" s="180" t="s">
        <v>201</v>
      </c>
      <c r="E88" s="181" t="s">
        <v>295</v>
      </c>
      <c r="F88" s="182">
        <v>200</v>
      </c>
      <c r="G88" s="183"/>
      <c r="H88" s="183"/>
      <c r="I88" s="185"/>
      <c r="J88" s="186"/>
      <c r="K88" s="171"/>
    </row>
    <row r="89" spans="1:11" ht="35.1" hidden="1" customHeight="1" x14ac:dyDescent="0.3">
      <c r="A89" s="187" t="s">
        <v>250</v>
      </c>
      <c r="B89" s="188">
        <v>793</v>
      </c>
      <c r="C89" s="189" t="s">
        <v>187</v>
      </c>
      <c r="D89" s="189" t="s">
        <v>201</v>
      </c>
      <c r="E89" s="190" t="s">
        <v>296</v>
      </c>
      <c r="F89" s="204">
        <v>240</v>
      </c>
      <c r="G89" s="205"/>
      <c r="H89" s="205"/>
      <c r="I89" s="191"/>
      <c r="J89" s="186"/>
      <c r="K89" s="171"/>
    </row>
    <row r="90" spans="1:11" ht="20.100000000000001" hidden="1" customHeight="1" x14ac:dyDescent="0.3">
      <c r="A90" s="213"/>
      <c r="B90" s="167"/>
      <c r="C90" s="194"/>
      <c r="D90" s="194"/>
      <c r="E90" s="210"/>
      <c r="F90" s="193"/>
      <c r="G90" s="214"/>
      <c r="H90" s="214"/>
      <c r="I90" s="212"/>
      <c r="J90" s="186"/>
      <c r="K90" s="171"/>
    </row>
    <row r="91" spans="1:11" ht="20.100000000000001" customHeight="1" x14ac:dyDescent="0.3">
      <c r="A91" s="166" t="s">
        <v>202</v>
      </c>
      <c r="B91" s="197">
        <v>755</v>
      </c>
      <c r="C91" s="168" t="s">
        <v>203</v>
      </c>
      <c r="D91" s="168" t="s">
        <v>180</v>
      </c>
      <c r="E91" s="163" t="s">
        <v>229</v>
      </c>
      <c r="F91" s="164" t="s">
        <v>230</v>
      </c>
      <c r="G91" s="195">
        <f>G92+G104+G112</f>
        <v>194180.61</v>
      </c>
      <c r="H91" s="195">
        <f t="shared" ref="H91:I91" si="22">H92+H104+H112</f>
        <v>119723.82</v>
      </c>
      <c r="I91" s="195">
        <f t="shared" si="22"/>
        <v>125061.5</v>
      </c>
      <c r="J91" s="186"/>
      <c r="K91" s="171"/>
    </row>
    <row r="92" spans="1:11" ht="20.100000000000001" hidden="1" customHeight="1" x14ac:dyDescent="0.3">
      <c r="A92" s="166" t="s">
        <v>204</v>
      </c>
      <c r="B92" s="197">
        <v>793</v>
      </c>
      <c r="C92" s="168" t="s">
        <v>203</v>
      </c>
      <c r="D92" s="168" t="s">
        <v>179</v>
      </c>
      <c r="E92" s="163" t="s">
        <v>229</v>
      </c>
      <c r="F92" s="164" t="s">
        <v>230</v>
      </c>
      <c r="G92" s="214"/>
      <c r="H92" s="214"/>
      <c r="I92" s="195"/>
      <c r="J92" s="186"/>
      <c r="K92" s="171"/>
    </row>
    <row r="93" spans="1:11" ht="20.100000000000001" hidden="1" customHeight="1" x14ac:dyDescent="0.3">
      <c r="A93" s="172" t="s">
        <v>297</v>
      </c>
      <c r="B93" s="173">
        <v>793</v>
      </c>
      <c r="C93" s="174" t="s">
        <v>203</v>
      </c>
      <c r="D93" s="174" t="s">
        <v>179</v>
      </c>
      <c r="E93" s="163" t="s">
        <v>229</v>
      </c>
      <c r="F93" s="164" t="s">
        <v>230</v>
      </c>
      <c r="G93" s="196"/>
      <c r="H93" s="196"/>
      <c r="I93" s="196"/>
      <c r="J93" s="186"/>
      <c r="K93" s="171"/>
    </row>
    <row r="94" spans="1:11" ht="90" hidden="1" customHeight="1" x14ac:dyDescent="0.3">
      <c r="A94" s="184" t="s">
        <v>298</v>
      </c>
      <c r="B94" s="179">
        <v>793</v>
      </c>
      <c r="C94" s="180" t="s">
        <v>203</v>
      </c>
      <c r="D94" s="180" t="s">
        <v>179</v>
      </c>
      <c r="E94" s="163" t="s">
        <v>229</v>
      </c>
      <c r="F94" s="164" t="s">
        <v>230</v>
      </c>
      <c r="G94" s="185"/>
      <c r="H94" s="185"/>
      <c r="I94" s="185"/>
      <c r="J94" s="186"/>
      <c r="K94" s="171"/>
    </row>
    <row r="95" spans="1:11" ht="35.1" hidden="1" customHeight="1" x14ac:dyDescent="0.3">
      <c r="A95" s="184" t="s">
        <v>249</v>
      </c>
      <c r="B95" s="179">
        <v>793</v>
      </c>
      <c r="C95" s="180" t="s">
        <v>203</v>
      </c>
      <c r="D95" s="180" t="s">
        <v>179</v>
      </c>
      <c r="E95" s="163" t="s">
        <v>229</v>
      </c>
      <c r="F95" s="164" t="s">
        <v>230</v>
      </c>
      <c r="G95" s="183"/>
      <c r="H95" s="183"/>
      <c r="I95" s="185"/>
      <c r="J95" s="186"/>
      <c r="K95" s="171"/>
    </row>
    <row r="96" spans="1:11" ht="35.1" hidden="1" customHeight="1" x14ac:dyDescent="0.3">
      <c r="A96" s="184" t="s">
        <v>250</v>
      </c>
      <c r="B96" s="179">
        <v>793</v>
      </c>
      <c r="C96" s="180" t="s">
        <v>203</v>
      </c>
      <c r="D96" s="180" t="s">
        <v>179</v>
      </c>
      <c r="E96" s="163" t="s">
        <v>229</v>
      </c>
      <c r="F96" s="164" t="s">
        <v>230</v>
      </c>
      <c r="G96" s="183"/>
      <c r="H96" s="183"/>
      <c r="I96" s="185"/>
      <c r="J96" s="186"/>
      <c r="K96" s="171"/>
    </row>
    <row r="97" spans="1:11" ht="35.1" hidden="1" customHeight="1" x14ac:dyDescent="0.3">
      <c r="A97" s="184" t="s">
        <v>299</v>
      </c>
      <c r="B97" s="179">
        <v>793</v>
      </c>
      <c r="C97" s="180" t="s">
        <v>203</v>
      </c>
      <c r="D97" s="180" t="s">
        <v>179</v>
      </c>
      <c r="E97" s="163" t="s">
        <v>229</v>
      </c>
      <c r="F97" s="164" t="s">
        <v>230</v>
      </c>
      <c r="G97" s="185"/>
      <c r="H97" s="185"/>
      <c r="I97" s="185"/>
      <c r="J97" s="186"/>
      <c r="K97" s="171"/>
    </row>
    <row r="98" spans="1:11" ht="20.100000000000001" hidden="1" customHeight="1" x14ac:dyDescent="0.3">
      <c r="A98" s="184" t="s">
        <v>300</v>
      </c>
      <c r="B98" s="179">
        <v>793</v>
      </c>
      <c r="C98" s="180" t="s">
        <v>203</v>
      </c>
      <c r="D98" s="180" t="s">
        <v>179</v>
      </c>
      <c r="E98" s="163" t="s">
        <v>229</v>
      </c>
      <c r="F98" s="164" t="s">
        <v>230</v>
      </c>
      <c r="G98" s="185"/>
      <c r="H98" s="185"/>
      <c r="I98" s="185"/>
      <c r="J98" s="186"/>
      <c r="K98" s="171"/>
    </row>
    <row r="99" spans="1:11" ht="35.1" hidden="1" customHeight="1" x14ac:dyDescent="0.3">
      <c r="A99" s="184" t="s">
        <v>249</v>
      </c>
      <c r="B99" s="179">
        <v>793</v>
      </c>
      <c r="C99" s="180" t="s">
        <v>203</v>
      </c>
      <c r="D99" s="180" t="s">
        <v>179</v>
      </c>
      <c r="E99" s="163" t="s">
        <v>229</v>
      </c>
      <c r="F99" s="164" t="s">
        <v>230</v>
      </c>
      <c r="G99" s="183"/>
      <c r="H99" s="183"/>
      <c r="I99" s="185"/>
      <c r="J99" s="186"/>
      <c r="K99" s="171"/>
    </row>
    <row r="100" spans="1:11" ht="35.1" hidden="1" customHeight="1" x14ac:dyDescent="0.3">
      <c r="A100" s="184" t="s">
        <v>250</v>
      </c>
      <c r="B100" s="179">
        <v>793</v>
      </c>
      <c r="C100" s="180" t="s">
        <v>203</v>
      </c>
      <c r="D100" s="180" t="s">
        <v>179</v>
      </c>
      <c r="E100" s="163" t="s">
        <v>229</v>
      </c>
      <c r="F100" s="164" t="s">
        <v>230</v>
      </c>
      <c r="G100" s="183"/>
      <c r="H100" s="183"/>
      <c r="I100" s="185"/>
      <c r="J100" s="186"/>
      <c r="K100" s="171"/>
    </row>
    <row r="101" spans="1:11" ht="35.1" hidden="1" customHeight="1" x14ac:dyDescent="0.3">
      <c r="A101" s="178" t="s">
        <v>301</v>
      </c>
      <c r="B101" s="179">
        <v>793</v>
      </c>
      <c r="C101" s="180" t="s">
        <v>203</v>
      </c>
      <c r="D101" s="180" t="s">
        <v>179</v>
      </c>
      <c r="E101" s="163" t="s">
        <v>229</v>
      </c>
      <c r="F101" s="164" t="s">
        <v>230</v>
      </c>
      <c r="G101" s="185"/>
      <c r="H101" s="185"/>
      <c r="I101" s="185"/>
      <c r="J101" s="186"/>
      <c r="K101" s="171"/>
    </row>
    <row r="102" spans="1:11" ht="35.1" hidden="1" customHeight="1" x14ac:dyDescent="0.3">
      <c r="A102" s="184" t="s">
        <v>249</v>
      </c>
      <c r="B102" s="179">
        <v>793</v>
      </c>
      <c r="C102" s="180" t="s">
        <v>203</v>
      </c>
      <c r="D102" s="180" t="s">
        <v>179</v>
      </c>
      <c r="E102" s="163" t="s">
        <v>229</v>
      </c>
      <c r="F102" s="164" t="s">
        <v>230</v>
      </c>
      <c r="G102" s="183"/>
      <c r="H102" s="183"/>
      <c r="I102" s="185"/>
      <c r="J102" s="186"/>
      <c r="K102" s="171"/>
    </row>
    <row r="103" spans="1:11" ht="35.1" hidden="1" customHeight="1" x14ac:dyDescent="0.3">
      <c r="A103" s="184" t="s">
        <v>250</v>
      </c>
      <c r="B103" s="179">
        <v>793</v>
      </c>
      <c r="C103" s="180" t="s">
        <v>203</v>
      </c>
      <c r="D103" s="180" t="s">
        <v>179</v>
      </c>
      <c r="E103" s="163" t="s">
        <v>229</v>
      </c>
      <c r="F103" s="164" t="s">
        <v>230</v>
      </c>
      <c r="G103" s="183"/>
      <c r="H103" s="183"/>
      <c r="I103" s="185"/>
      <c r="J103" s="186"/>
      <c r="K103" s="171"/>
    </row>
    <row r="104" spans="1:11" ht="20.100000000000001" hidden="1" customHeight="1" x14ac:dyDescent="0.3">
      <c r="A104" s="166" t="s">
        <v>205</v>
      </c>
      <c r="B104" s="197">
        <v>793</v>
      </c>
      <c r="C104" s="168" t="s">
        <v>203</v>
      </c>
      <c r="D104" s="168" t="s">
        <v>193</v>
      </c>
      <c r="E104" s="163" t="s">
        <v>229</v>
      </c>
      <c r="F104" s="164" t="s">
        <v>230</v>
      </c>
      <c r="G104" s="214"/>
      <c r="H104" s="214"/>
      <c r="I104" s="195"/>
      <c r="J104" s="186"/>
      <c r="K104" s="171"/>
    </row>
    <row r="105" spans="1:11" ht="20.100000000000001" hidden="1" customHeight="1" x14ac:dyDescent="0.3">
      <c r="A105" s="172" t="s">
        <v>302</v>
      </c>
      <c r="B105" s="173">
        <v>793</v>
      </c>
      <c r="C105" s="174" t="s">
        <v>203</v>
      </c>
      <c r="D105" s="174" t="s">
        <v>193</v>
      </c>
      <c r="E105" s="163" t="s">
        <v>229</v>
      </c>
      <c r="F105" s="164" t="s">
        <v>230</v>
      </c>
      <c r="G105" s="177"/>
      <c r="H105" s="177"/>
      <c r="I105" s="196"/>
      <c r="J105" s="186"/>
      <c r="K105" s="171"/>
    </row>
    <row r="106" spans="1:11" ht="90" hidden="1" customHeight="1" x14ac:dyDescent="0.3">
      <c r="A106" s="184" t="s">
        <v>298</v>
      </c>
      <c r="B106" s="179">
        <v>793</v>
      </c>
      <c r="C106" s="180" t="s">
        <v>203</v>
      </c>
      <c r="D106" s="180" t="s">
        <v>193</v>
      </c>
      <c r="E106" s="163" t="s">
        <v>229</v>
      </c>
      <c r="F106" s="164" t="s">
        <v>230</v>
      </c>
      <c r="G106" s="185"/>
      <c r="H106" s="185"/>
      <c r="I106" s="185"/>
      <c r="J106" s="186"/>
      <c r="K106" s="171"/>
    </row>
    <row r="107" spans="1:11" ht="35.1" hidden="1" customHeight="1" x14ac:dyDescent="0.3">
      <c r="A107" s="184" t="s">
        <v>249</v>
      </c>
      <c r="B107" s="179">
        <v>793</v>
      </c>
      <c r="C107" s="180" t="s">
        <v>203</v>
      </c>
      <c r="D107" s="180" t="s">
        <v>193</v>
      </c>
      <c r="E107" s="163" t="s">
        <v>229</v>
      </c>
      <c r="F107" s="164" t="s">
        <v>230</v>
      </c>
      <c r="G107" s="183"/>
      <c r="H107" s="183"/>
      <c r="I107" s="185"/>
      <c r="J107" s="186"/>
      <c r="K107" s="171"/>
    </row>
    <row r="108" spans="1:11" ht="35.1" hidden="1" customHeight="1" x14ac:dyDescent="0.3">
      <c r="A108" s="184" t="s">
        <v>250</v>
      </c>
      <c r="B108" s="179">
        <v>793</v>
      </c>
      <c r="C108" s="180" t="s">
        <v>203</v>
      </c>
      <c r="D108" s="180" t="s">
        <v>193</v>
      </c>
      <c r="E108" s="163" t="s">
        <v>229</v>
      </c>
      <c r="F108" s="164" t="s">
        <v>230</v>
      </c>
      <c r="G108" s="183"/>
      <c r="H108" s="183"/>
      <c r="I108" s="185"/>
      <c r="J108" s="186"/>
      <c r="K108" s="171"/>
    </row>
    <row r="109" spans="1:11" ht="35.1" hidden="1" customHeight="1" x14ac:dyDescent="0.3">
      <c r="A109" s="184" t="s">
        <v>303</v>
      </c>
      <c r="B109" s="179">
        <v>793</v>
      </c>
      <c r="C109" s="180" t="s">
        <v>203</v>
      </c>
      <c r="D109" s="180" t="s">
        <v>193</v>
      </c>
      <c r="E109" s="163" t="s">
        <v>229</v>
      </c>
      <c r="F109" s="164" t="s">
        <v>230</v>
      </c>
      <c r="G109" s="185"/>
      <c r="H109" s="185"/>
      <c r="I109" s="185"/>
      <c r="J109" s="186"/>
      <c r="K109" s="171"/>
    </row>
    <row r="110" spans="1:11" ht="35.1" hidden="1" customHeight="1" x14ac:dyDescent="0.3">
      <c r="A110" s="184" t="s">
        <v>249</v>
      </c>
      <c r="B110" s="179">
        <v>793</v>
      </c>
      <c r="C110" s="180" t="s">
        <v>203</v>
      </c>
      <c r="D110" s="180" t="s">
        <v>193</v>
      </c>
      <c r="E110" s="163" t="s">
        <v>229</v>
      </c>
      <c r="F110" s="164" t="s">
        <v>230</v>
      </c>
      <c r="G110" s="183"/>
      <c r="H110" s="183"/>
      <c r="I110" s="185"/>
      <c r="J110" s="186"/>
      <c r="K110" s="171"/>
    </row>
    <row r="111" spans="1:11" ht="35.1" hidden="1" customHeight="1" x14ac:dyDescent="0.3">
      <c r="A111" s="187" t="s">
        <v>250</v>
      </c>
      <c r="B111" s="188">
        <v>793</v>
      </c>
      <c r="C111" s="189" t="s">
        <v>203</v>
      </c>
      <c r="D111" s="189" t="s">
        <v>193</v>
      </c>
      <c r="E111" s="163" t="s">
        <v>229</v>
      </c>
      <c r="F111" s="164" t="s">
        <v>230</v>
      </c>
      <c r="G111" s="205"/>
      <c r="H111" s="205"/>
      <c r="I111" s="191"/>
      <c r="J111" s="186"/>
      <c r="K111" s="171"/>
    </row>
    <row r="112" spans="1:11" ht="20.100000000000001" customHeight="1" x14ac:dyDescent="0.3">
      <c r="A112" s="166" t="s">
        <v>206</v>
      </c>
      <c r="B112" s="197">
        <v>755</v>
      </c>
      <c r="C112" s="168" t="s">
        <v>203</v>
      </c>
      <c r="D112" s="168" t="s">
        <v>185</v>
      </c>
      <c r="E112" s="163" t="s">
        <v>229</v>
      </c>
      <c r="F112" s="164" t="s">
        <v>230</v>
      </c>
      <c r="G112" s="169">
        <f>G113+G117</f>
        <v>194180.61</v>
      </c>
      <c r="H112" s="169">
        <f t="shared" ref="H112:I112" si="23">H113+H117</f>
        <v>119723.82</v>
      </c>
      <c r="I112" s="169">
        <f t="shared" si="23"/>
        <v>125061.5</v>
      </c>
      <c r="J112" s="186"/>
      <c r="K112" s="171"/>
    </row>
    <row r="113" spans="1:11" ht="20.100000000000001" hidden="1" customHeight="1" x14ac:dyDescent="0.3">
      <c r="A113" s="172" t="s">
        <v>304</v>
      </c>
      <c r="B113" s="173">
        <v>793</v>
      </c>
      <c r="C113" s="174" t="s">
        <v>203</v>
      </c>
      <c r="D113" s="174" t="s">
        <v>185</v>
      </c>
      <c r="E113" s="175" t="s">
        <v>305</v>
      </c>
      <c r="F113" s="206"/>
      <c r="G113" s="207"/>
      <c r="H113" s="207"/>
      <c r="I113" s="215"/>
      <c r="J113" s="186"/>
      <c r="K113" s="171"/>
    </row>
    <row r="114" spans="1:11" ht="90" hidden="1" customHeight="1" x14ac:dyDescent="0.3">
      <c r="A114" s="184" t="s">
        <v>306</v>
      </c>
      <c r="B114" s="179">
        <v>793</v>
      </c>
      <c r="C114" s="180" t="s">
        <v>203</v>
      </c>
      <c r="D114" s="180" t="s">
        <v>185</v>
      </c>
      <c r="E114" s="181" t="s">
        <v>307</v>
      </c>
      <c r="F114" s="180"/>
      <c r="G114" s="185"/>
      <c r="H114" s="185"/>
      <c r="I114" s="185"/>
      <c r="J114" s="186"/>
      <c r="K114" s="171"/>
    </row>
    <row r="115" spans="1:11" ht="35.1" hidden="1" customHeight="1" x14ac:dyDescent="0.3">
      <c r="A115" s="184" t="s">
        <v>249</v>
      </c>
      <c r="B115" s="179">
        <v>793</v>
      </c>
      <c r="C115" s="180" t="s">
        <v>203</v>
      </c>
      <c r="D115" s="180" t="s">
        <v>185</v>
      </c>
      <c r="E115" s="181" t="s">
        <v>308</v>
      </c>
      <c r="F115" s="180">
        <v>200</v>
      </c>
      <c r="G115" s="185"/>
      <c r="H115" s="185"/>
      <c r="I115" s="185"/>
      <c r="J115" s="186"/>
      <c r="K115" s="171"/>
    </row>
    <row r="116" spans="1:11" ht="35.1" hidden="1" customHeight="1" x14ac:dyDescent="0.3">
      <c r="A116" s="184" t="s">
        <v>250</v>
      </c>
      <c r="B116" s="179">
        <v>793</v>
      </c>
      <c r="C116" s="180" t="s">
        <v>203</v>
      </c>
      <c r="D116" s="180" t="s">
        <v>185</v>
      </c>
      <c r="E116" s="181" t="s">
        <v>309</v>
      </c>
      <c r="F116" s="180">
        <v>240</v>
      </c>
      <c r="G116" s="185"/>
      <c r="H116" s="185"/>
      <c r="I116" s="185"/>
      <c r="J116" s="170"/>
      <c r="K116" s="171"/>
    </row>
    <row r="117" spans="1:11" ht="35.1" customHeight="1" x14ac:dyDescent="0.3">
      <c r="A117" s="184" t="s">
        <v>299</v>
      </c>
      <c r="B117" s="179">
        <v>755</v>
      </c>
      <c r="C117" s="180" t="s">
        <v>203</v>
      </c>
      <c r="D117" s="180" t="s">
        <v>185</v>
      </c>
      <c r="E117" s="181" t="s">
        <v>310</v>
      </c>
      <c r="F117" s="180" t="s">
        <v>230</v>
      </c>
      <c r="G117" s="185">
        <f>G118</f>
        <v>194180.61</v>
      </c>
      <c r="H117" s="185">
        <f t="shared" ref="H117:I119" si="24">H118</f>
        <v>119723.82</v>
      </c>
      <c r="I117" s="185">
        <f t="shared" si="24"/>
        <v>125061.5</v>
      </c>
      <c r="J117" s="170"/>
      <c r="K117" s="171"/>
    </row>
    <row r="118" spans="1:11" ht="20.100000000000001" customHeight="1" x14ac:dyDescent="0.3">
      <c r="A118" s="184" t="s">
        <v>311</v>
      </c>
      <c r="B118" s="179">
        <v>755</v>
      </c>
      <c r="C118" s="180" t="s">
        <v>203</v>
      </c>
      <c r="D118" s="180" t="s">
        <v>185</v>
      </c>
      <c r="E118" s="181" t="s">
        <v>312</v>
      </c>
      <c r="F118" s="180" t="s">
        <v>230</v>
      </c>
      <c r="G118" s="185">
        <f>G119</f>
        <v>194180.61</v>
      </c>
      <c r="H118" s="185">
        <f t="shared" si="24"/>
        <v>119723.82</v>
      </c>
      <c r="I118" s="185">
        <f t="shared" si="24"/>
        <v>125061.5</v>
      </c>
      <c r="J118" s="186"/>
      <c r="K118" s="171"/>
    </row>
    <row r="119" spans="1:11" ht="35.1" customHeight="1" x14ac:dyDescent="0.3">
      <c r="A119" s="184" t="s">
        <v>249</v>
      </c>
      <c r="B119" s="179">
        <v>755</v>
      </c>
      <c r="C119" s="180" t="s">
        <v>203</v>
      </c>
      <c r="D119" s="180" t="s">
        <v>185</v>
      </c>
      <c r="E119" s="181" t="s">
        <v>312</v>
      </c>
      <c r="F119" s="180">
        <v>200</v>
      </c>
      <c r="G119" s="185">
        <f>G120</f>
        <v>194180.61</v>
      </c>
      <c r="H119" s="185">
        <f t="shared" si="24"/>
        <v>119723.82</v>
      </c>
      <c r="I119" s="185">
        <f t="shared" si="24"/>
        <v>125061.5</v>
      </c>
      <c r="J119" s="186"/>
      <c r="K119" s="171"/>
    </row>
    <row r="120" spans="1:11" ht="35.1" customHeight="1" x14ac:dyDescent="0.3">
      <c r="A120" s="187" t="s">
        <v>250</v>
      </c>
      <c r="B120" s="188">
        <v>755</v>
      </c>
      <c r="C120" s="189" t="s">
        <v>203</v>
      </c>
      <c r="D120" s="189" t="s">
        <v>185</v>
      </c>
      <c r="E120" s="190" t="s">
        <v>312</v>
      </c>
      <c r="F120" s="189">
        <v>240</v>
      </c>
      <c r="G120" s="191">
        <v>194180.61</v>
      </c>
      <c r="H120" s="191">
        <v>119723.82</v>
      </c>
      <c r="I120" s="191">
        <v>125061.5</v>
      </c>
      <c r="J120" s="186"/>
      <c r="K120" s="171"/>
    </row>
    <row r="121" spans="1:11" ht="20.100000000000001" hidden="1" customHeight="1" x14ac:dyDescent="0.3">
      <c r="A121" s="166" t="s">
        <v>207</v>
      </c>
      <c r="B121" s="197">
        <v>793</v>
      </c>
      <c r="C121" s="168" t="s">
        <v>208</v>
      </c>
      <c r="D121" s="168" t="s">
        <v>180</v>
      </c>
      <c r="E121" s="210"/>
      <c r="F121" s="194"/>
      <c r="G121" s="212"/>
      <c r="H121" s="212"/>
      <c r="I121" s="195"/>
      <c r="J121" s="186"/>
      <c r="K121" s="171"/>
    </row>
    <row r="122" spans="1:11" ht="20.100000000000001" hidden="1" customHeight="1" x14ac:dyDescent="0.3">
      <c r="A122" s="166" t="s">
        <v>209</v>
      </c>
      <c r="B122" s="197">
        <v>793</v>
      </c>
      <c r="C122" s="168" t="s">
        <v>208</v>
      </c>
      <c r="D122" s="168" t="s">
        <v>208</v>
      </c>
      <c r="E122" s="210"/>
      <c r="F122" s="194"/>
      <c r="G122" s="212"/>
      <c r="H122" s="212"/>
      <c r="I122" s="212"/>
      <c r="J122" s="186"/>
      <c r="K122" s="171"/>
    </row>
    <row r="123" spans="1:11" ht="20.100000000000001" hidden="1" customHeight="1" x14ac:dyDescent="0.3">
      <c r="A123" s="209" t="s">
        <v>313</v>
      </c>
      <c r="B123" s="173">
        <v>793</v>
      </c>
      <c r="C123" s="174" t="s">
        <v>208</v>
      </c>
      <c r="D123" s="174" t="s">
        <v>208</v>
      </c>
      <c r="E123" s="175" t="s">
        <v>314</v>
      </c>
      <c r="F123" s="174"/>
      <c r="G123" s="196"/>
      <c r="H123" s="196"/>
      <c r="I123" s="196"/>
      <c r="J123" s="186"/>
      <c r="K123" s="171"/>
    </row>
    <row r="124" spans="1:11" ht="20.100000000000001" hidden="1" customHeight="1" x14ac:dyDescent="0.3">
      <c r="A124" s="178" t="s">
        <v>315</v>
      </c>
      <c r="B124" s="179">
        <v>793</v>
      </c>
      <c r="C124" s="180" t="s">
        <v>208</v>
      </c>
      <c r="D124" s="180" t="s">
        <v>208</v>
      </c>
      <c r="E124" s="181" t="s">
        <v>316</v>
      </c>
      <c r="F124" s="180"/>
      <c r="G124" s="185"/>
      <c r="H124" s="185"/>
      <c r="I124" s="185"/>
      <c r="J124" s="186"/>
      <c r="K124" s="171"/>
    </row>
    <row r="125" spans="1:11" ht="35.1" hidden="1" customHeight="1" x14ac:dyDescent="0.3">
      <c r="A125" s="178" t="s">
        <v>249</v>
      </c>
      <c r="B125" s="179">
        <v>793</v>
      </c>
      <c r="C125" s="180" t="s">
        <v>208</v>
      </c>
      <c r="D125" s="180" t="s">
        <v>208</v>
      </c>
      <c r="E125" s="181" t="s">
        <v>317</v>
      </c>
      <c r="F125" s="180">
        <v>200</v>
      </c>
      <c r="G125" s="185"/>
      <c r="H125" s="185"/>
      <c r="I125" s="185"/>
      <c r="J125" s="186"/>
      <c r="K125" s="171"/>
    </row>
    <row r="126" spans="1:11" ht="35.1" hidden="1" customHeight="1" x14ac:dyDescent="0.3">
      <c r="A126" s="216" t="s">
        <v>250</v>
      </c>
      <c r="B126" s="188">
        <v>793</v>
      </c>
      <c r="C126" s="189" t="s">
        <v>208</v>
      </c>
      <c r="D126" s="189" t="s">
        <v>208</v>
      </c>
      <c r="E126" s="190" t="s">
        <v>318</v>
      </c>
      <c r="F126" s="189">
        <v>240</v>
      </c>
      <c r="G126" s="191"/>
      <c r="H126" s="191"/>
      <c r="I126" s="191"/>
      <c r="J126" s="186"/>
      <c r="K126" s="171"/>
    </row>
    <row r="127" spans="1:11" ht="20.100000000000001" hidden="1" customHeight="1" x14ac:dyDescent="0.3">
      <c r="A127" s="217"/>
      <c r="B127" s="167"/>
      <c r="C127" s="194"/>
      <c r="D127" s="194"/>
      <c r="E127" s="210"/>
      <c r="F127" s="194"/>
      <c r="G127" s="212"/>
      <c r="H127" s="212"/>
      <c r="I127" s="212"/>
      <c r="J127" s="186"/>
      <c r="K127" s="171"/>
    </row>
    <row r="128" spans="1:11" s="221" customFormat="1" ht="20.100000000000001" customHeight="1" x14ac:dyDescent="0.3">
      <c r="A128" s="222" t="s">
        <v>210</v>
      </c>
      <c r="B128" s="197">
        <v>755</v>
      </c>
      <c r="C128" s="168" t="s">
        <v>211</v>
      </c>
      <c r="D128" s="168" t="s">
        <v>180</v>
      </c>
      <c r="E128" s="163" t="s">
        <v>229</v>
      </c>
      <c r="F128" s="168" t="s">
        <v>230</v>
      </c>
      <c r="G128" s="195">
        <f>G129</f>
        <v>25000</v>
      </c>
      <c r="H128" s="195">
        <f t="shared" ref="H128:I132" si="25">H129</f>
        <v>0</v>
      </c>
      <c r="I128" s="195">
        <f t="shared" si="25"/>
        <v>0</v>
      </c>
      <c r="J128" s="219"/>
      <c r="K128" s="220"/>
    </row>
    <row r="129" spans="1:11" s="221" customFormat="1" ht="20.100000000000001" customHeight="1" x14ac:dyDescent="0.3">
      <c r="A129" s="222" t="s">
        <v>212</v>
      </c>
      <c r="B129" s="197">
        <v>755</v>
      </c>
      <c r="C129" s="168" t="s">
        <v>211</v>
      </c>
      <c r="D129" s="168" t="s">
        <v>179</v>
      </c>
      <c r="E129" s="163" t="s">
        <v>229</v>
      </c>
      <c r="F129" s="168" t="s">
        <v>230</v>
      </c>
      <c r="G129" s="195">
        <f>G130</f>
        <v>25000</v>
      </c>
      <c r="H129" s="195">
        <f t="shared" si="25"/>
        <v>0</v>
      </c>
      <c r="I129" s="195">
        <f t="shared" si="25"/>
        <v>0</v>
      </c>
      <c r="J129" s="219"/>
      <c r="K129" s="220"/>
    </row>
    <row r="130" spans="1:11" ht="20.100000000000001" customHeight="1" x14ac:dyDescent="0.3">
      <c r="A130" s="209" t="s">
        <v>319</v>
      </c>
      <c r="B130" s="173">
        <v>755</v>
      </c>
      <c r="C130" s="174" t="s">
        <v>211</v>
      </c>
      <c r="D130" s="174" t="s">
        <v>179</v>
      </c>
      <c r="E130" s="175" t="s">
        <v>320</v>
      </c>
      <c r="F130" s="174" t="s">
        <v>230</v>
      </c>
      <c r="G130" s="196">
        <f>G131</f>
        <v>25000</v>
      </c>
      <c r="H130" s="196">
        <f t="shared" si="25"/>
        <v>0</v>
      </c>
      <c r="I130" s="196">
        <f t="shared" si="25"/>
        <v>0</v>
      </c>
      <c r="J130" s="186"/>
      <c r="K130" s="171"/>
    </row>
    <row r="131" spans="1:11" ht="20.100000000000001" customHeight="1" x14ac:dyDescent="0.3">
      <c r="A131" s="178" t="s">
        <v>321</v>
      </c>
      <c r="B131" s="179">
        <v>755</v>
      </c>
      <c r="C131" s="180" t="s">
        <v>211</v>
      </c>
      <c r="D131" s="180" t="s">
        <v>179</v>
      </c>
      <c r="E131" s="181" t="s">
        <v>322</v>
      </c>
      <c r="F131" s="180" t="s">
        <v>230</v>
      </c>
      <c r="G131" s="185">
        <f>G132</f>
        <v>25000</v>
      </c>
      <c r="H131" s="185">
        <f t="shared" si="25"/>
        <v>0</v>
      </c>
      <c r="I131" s="185">
        <f t="shared" si="25"/>
        <v>0</v>
      </c>
      <c r="J131" s="186"/>
      <c r="K131" s="171"/>
    </row>
    <row r="132" spans="1:11" ht="35.1" customHeight="1" x14ac:dyDescent="0.3">
      <c r="A132" s="184" t="s">
        <v>249</v>
      </c>
      <c r="B132" s="179">
        <v>755</v>
      </c>
      <c r="C132" s="180" t="s">
        <v>211</v>
      </c>
      <c r="D132" s="180" t="s">
        <v>179</v>
      </c>
      <c r="E132" s="181" t="s">
        <v>322</v>
      </c>
      <c r="F132" s="182" t="s">
        <v>323</v>
      </c>
      <c r="G132" s="183">
        <f>G133</f>
        <v>25000</v>
      </c>
      <c r="H132" s="183">
        <f t="shared" si="25"/>
        <v>0</v>
      </c>
      <c r="I132" s="183">
        <f t="shared" si="25"/>
        <v>0</v>
      </c>
      <c r="J132" s="186"/>
      <c r="K132" s="171"/>
    </row>
    <row r="133" spans="1:11" ht="35.1" customHeight="1" x14ac:dyDescent="0.3">
      <c r="A133" s="184" t="s">
        <v>250</v>
      </c>
      <c r="B133" s="188">
        <v>755</v>
      </c>
      <c r="C133" s="189" t="s">
        <v>211</v>
      </c>
      <c r="D133" s="189" t="s">
        <v>179</v>
      </c>
      <c r="E133" s="190" t="s">
        <v>322</v>
      </c>
      <c r="F133" s="204" t="s">
        <v>324</v>
      </c>
      <c r="G133" s="205">
        <v>25000</v>
      </c>
      <c r="H133" s="205">
        <v>0</v>
      </c>
      <c r="I133" s="191">
        <v>0</v>
      </c>
      <c r="J133" s="186"/>
      <c r="K133" s="171"/>
    </row>
    <row r="134" spans="1:11" ht="20.100000000000001" customHeight="1" x14ac:dyDescent="0.3">
      <c r="A134" s="166" t="s">
        <v>213</v>
      </c>
      <c r="B134" s="197">
        <v>755</v>
      </c>
      <c r="C134" s="168" t="s">
        <v>214</v>
      </c>
      <c r="D134" s="168" t="s">
        <v>180</v>
      </c>
      <c r="E134" s="163" t="s">
        <v>229</v>
      </c>
      <c r="F134" s="168" t="s">
        <v>230</v>
      </c>
      <c r="G134" s="169">
        <f>G135</f>
        <v>136250</v>
      </c>
      <c r="H134" s="169">
        <f t="shared" ref="H134:I138" si="26">H135</f>
        <v>136250</v>
      </c>
      <c r="I134" s="169">
        <f t="shared" si="26"/>
        <v>136250</v>
      </c>
      <c r="J134" s="186"/>
      <c r="K134" s="171"/>
    </row>
    <row r="135" spans="1:11" ht="20.100000000000001" customHeight="1" x14ac:dyDescent="0.3">
      <c r="A135" s="166" t="s">
        <v>215</v>
      </c>
      <c r="B135" s="197">
        <v>755</v>
      </c>
      <c r="C135" s="168" t="s">
        <v>214</v>
      </c>
      <c r="D135" s="168" t="s">
        <v>179</v>
      </c>
      <c r="E135" s="163" t="s">
        <v>229</v>
      </c>
      <c r="F135" s="168" t="s">
        <v>230</v>
      </c>
      <c r="G135" s="169">
        <f>G136</f>
        <v>136250</v>
      </c>
      <c r="H135" s="169">
        <f t="shared" si="26"/>
        <v>136250</v>
      </c>
      <c r="I135" s="169">
        <f t="shared" si="26"/>
        <v>136250</v>
      </c>
      <c r="J135" s="186"/>
      <c r="K135" s="171"/>
    </row>
    <row r="136" spans="1:11" ht="20.100000000000001" customHeight="1" x14ac:dyDescent="0.3">
      <c r="A136" s="198" t="s">
        <v>251</v>
      </c>
      <c r="B136" s="173">
        <v>755</v>
      </c>
      <c r="C136" s="174" t="s">
        <v>214</v>
      </c>
      <c r="D136" s="174" t="s">
        <v>179</v>
      </c>
      <c r="E136" s="175" t="s">
        <v>252</v>
      </c>
      <c r="F136" s="174" t="s">
        <v>230</v>
      </c>
      <c r="G136" s="177">
        <f>G137</f>
        <v>136250</v>
      </c>
      <c r="H136" s="177">
        <f t="shared" si="26"/>
        <v>136250</v>
      </c>
      <c r="I136" s="177">
        <f t="shared" si="26"/>
        <v>136250</v>
      </c>
      <c r="J136" s="186"/>
      <c r="K136" s="171"/>
    </row>
    <row r="137" spans="1:11" ht="20.100000000000001" customHeight="1" x14ac:dyDescent="0.3">
      <c r="A137" s="184" t="s">
        <v>325</v>
      </c>
      <c r="B137" s="179">
        <v>755</v>
      </c>
      <c r="C137" s="180" t="s">
        <v>214</v>
      </c>
      <c r="D137" s="180" t="s">
        <v>179</v>
      </c>
      <c r="E137" s="181" t="s">
        <v>326</v>
      </c>
      <c r="F137" s="200" t="s">
        <v>230</v>
      </c>
      <c r="G137" s="183">
        <f>G138</f>
        <v>136250</v>
      </c>
      <c r="H137" s="183">
        <f t="shared" si="26"/>
        <v>136250</v>
      </c>
      <c r="I137" s="183">
        <f t="shared" si="26"/>
        <v>136250</v>
      </c>
      <c r="J137" s="186"/>
      <c r="K137" s="171"/>
    </row>
    <row r="138" spans="1:11" ht="20.100000000000001" customHeight="1" x14ac:dyDescent="0.3">
      <c r="A138" s="184" t="s">
        <v>327</v>
      </c>
      <c r="B138" s="179">
        <v>755</v>
      </c>
      <c r="C138" s="180" t="s">
        <v>214</v>
      </c>
      <c r="D138" s="180" t="s">
        <v>179</v>
      </c>
      <c r="E138" s="181" t="s">
        <v>326</v>
      </c>
      <c r="F138" s="182">
        <v>300</v>
      </c>
      <c r="G138" s="183">
        <f>G139</f>
        <v>136250</v>
      </c>
      <c r="H138" s="183">
        <f t="shared" si="26"/>
        <v>136250</v>
      </c>
      <c r="I138" s="183">
        <f t="shared" si="26"/>
        <v>136250</v>
      </c>
      <c r="J138" s="186"/>
      <c r="K138" s="171"/>
    </row>
    <row r="139" spans="1:11" ht="20.100000000000001" customHeight="1" x14ac:dyDescent="0.3">
      <c r="A139" s="187" t="s">
        <v>328</v>
      </c>
      <c r="B139" s="188">
        <v>755</v>
      </c>
      <c r="C139" s="189" t="s">
        <v>214</v>
      </c>
      <c r="D139" s="189" t="s">
        <v>179</v>
      </c>
      <c r="E139" s="190" t="s">
        <v>326</v>
      </c>
      <c r="F139" s="204">
        <v>310</v>
      </c>
      <c r="G139" s="205">
        <v>136250</v>
      </c>
      <c r="H139" s="205">
        <v>136250</v>
      </c>
      <c r="I139" s="191">
        <v>136250</v>
      </c>
      <c r="J139" s="186"/>
      <c r="K139" s="171"/>
    </row>
    <row r="140" spans="1:11" ht="20.100000000000001" hidden="1" customHeight="1" x14ac:dyDescent="0.3">
      <c r="A140" s="166" t="s">
        <v>216</v>
      </c>
      <c r="B140" s="197">
        <v>793</v>
      </c>
      <c r="C140" s="168" t="s">
        <v>217</v>
      </c>
      <c r="D140" s="168" t="s">
        <v>180</v>
      </c>
      <c r="E140" s="210"/>
      <c r="F140" s="164"/>
      <c r="G140" s="169">
        <f>G141</f>
        <v>0</v>
      </c>
      <c r="H140" s="169">
        <f t="shared" ref="H140:I144" si="27">H141</f>
        <v>0</v>
      </c>
      <c r="I140" s="169">
        <f t="shared" si="27"/>
        <v>0</v>
      </c>
      <c r="J140" s="186"/>
      <c r="K140" s="171"/>
    </row>
    <row r="141" spans="1:11" ht="20.100000000000001" hidden="1" customHeight="1" x14ac:dyDescent="0.3">
      <c r="A141" s="166" t="s">
        <v>218</v>
      </c>
      <c r="B141" s="197">
        <v>793</v>
      </c>
      <c r="C141" s="168" t="s">
        <v>217</v>
      </c>
      <c r="D141" s="168" t="s">
        <v>179</v>
      </c>
      <c r="E141" s="210"/>
      <c r="F141" s="193"/>
      <c r="G141" s="169">
        <f>G142</f>
        <v>0</v>
      </c>
      <c r="H141" s="169">
        <f t="shared" si="27"/>
        <v>0</v>
      </c>
      <c r="I141" s="169">
        <f t="shared" si="27"/>
        <v>0</v>
      </c>
      <c r="J141" s="186"/>
      <c r="K141" s="171"/>
    </row>
    <row r="142" spans="1:11" ht="20.100000000000001" hidden="1" customHeight="1" x14ac:dyDescent="0.3">
      <c r="A142" s="209" t="s">
        <v>319</v>
      </c>
      <c r="B142" s="173">
        <v>793</v>
      </c>
      <c r="C142" s="174" t="s">
        <v>217</v>
      </c>
      <c r="D142" s="174" t="s">
        <v>179</v>
      </c>
      <c r="E142" s="175" t="s">
        <v>320</v>
      </c>
      <c r="F142" s="174"/>
      <c r="G142" s="196">
        <f>G143</f>
        <v>0</v>
      </c>
      <c r="H142" s="196">
        <f t="shared" si="27"/>
        <v>0</v>
      </c>
      <c r="I142" s="196">
        <f t="shared" si="27"/>
        <v>0</v>
      </c>
      <c r="J142" s="186"/>
      <c r="K142" s="171"/>
    </row>
    <row r="143" spans="1:11" ht="35.1" hidden="1" customHeight="1" x14ac:dyDescent="0.3">
      <c r="A143" s="184" t="s">
        <v>329</v>
      </c>
      <c r="B143" s="179">
        <v>793</v>
      </c>
      <c r="C143" s="180" t="s">
        <v>217</v>
      </c>
      <c r="D143" s="180" t="s">
        <v>179</v>
      </c>
      <c r="E143" s="181" t="s">
        <v>330</v>
      </c>
      <c r="F143" s="180"/>
      <c r="G143" s="185">
        <f>G144</f>
        <v>0</v>
      </c>
      <c r="H143" s="185">
        <f t="shared" si="27"/>
        <v>0</v>
      </c>
      <c r="I143" s="185">
        <f t="shared" si="27"/>
        <v>0</v>
      </c>
      <c r="J143" s="186"/>
      <c r="K143" s="171"/>
    </row>
    <row r="144" spans="1:11" ht="35.1" hidden="1" customHeight="1" x14ac:dyDescent="0.3">
      <c r="A144" s="184" t="s">
        <v>249</v>
      </c>
      <c r="B144" s="179">
        <v>793</v>
      </c>
      <c r="C144" s="180" t="s">
        <v>217</v>
      </c>
      <c r="D144" s="180" t="s">
        <v>179</v>
      </c>
      <c r="E144" s="181" t="s">
        <v>330</v>
      </c>
      <c r="F144" s="180">
        <v>200</v>
      </c>
      <c r="G144" s="185">
        <f>G145</f>
        <v>0</v>
      </c>
      <c r="H144" s="185">
        <f t="shared" si="27"/>
        <v>0</v>
      </c>
      <c r="I144" s="185">
        <f t="shared" si="27"/>
        <v>0</v>
      </c>
      <c r="J144" s="186"/>
      <c r="K144" s="171"/>
    </row>
    <row r="145" spans="1:11" ht="35.1" hidden="1" customHeight="1" x14ac:dyDescent="0.3">
      <c r="A145" s="187" t="s">
        <v>250</v>
      </c>
      <c r="B145" s="188">
        <v>793</v>
      </c>
      <c r="C145" s="189" t="s">
        <v>217</v>
      </c>
      <c r="D145" s="189" t="s">
        <v>179</v>
      </c>
      <c r="E145" s="190" t="s">
        <v>330</v>
      </c>
      <c r="F145" s="189">
        <v>240</v>
      </c>
      <c r="G145" s="191"/>
      <c r="H145" s="191"/>
      <c r="I145" s="191"/>
      <c r="J145" s="186"/>
      <c r="K145" s="171"/>
    </row>
    <row r="146" spans="1:11" s="221" customFormat="1" ht="20.100000000000001" customHeight="1" x14ac:dyDescent="0.3">
      <c r="A146" s="430" t="s">
        <v>219</v>
      </c>
      <c r="B146" s="431"/>
      <c r="C146" s="431"/>
      <c r="D146" s="431"/>
      <c r="E146" s="431"/>
      <c r="F146" s="432"/>
      <c r="G146" s="218"/>
      <c r="H146" s="140">
        <v>108389.78</v>
      </c>
      <c r="I146" s="140">
        <v>217502.06</v>
      </c>
      <c r="J146" s="219"/>
      <c r="K146" s="220"/>
    </row>
    <row r="147" spans="1:11" ht="24.9" customHeight="1" x14ac:dyDescent="0.3">
      <c r="A147" s="433" t="s">
        <v>220</v>
      </c>
      <c r="B147" s="433"/>
      <c r="C147" s="433"/>
      <c r="D147" s="433"/>
      <c r="E147" s="433"/>
      <c r="F147" s="433"/>
      <c r="G147" s="169">
        <f>G12+G60+G68+G75+G91+G121+G128+G134+G140+G146</f>
        <v>4649630.82</v>
      </c>
      <c r="H147" s="169">
        <f>H12+H60+H68+H75+H91+H121+H128+H134+H140+H146</f>
        <v>4647007.45</v>
      </c>
      <c r="I147" s="169">
        <f>I12+I60+I68+I75+I91+I121+I128+I134+I140+I146</f>
        <v>4671385.919999999</v>
      </c>
      <c r="J147" s="142"/>
      <c r="K147" s="171"/>
    </row>
    <row r="148" spans="1:11" x14ac:dyDescent="0.3">
      <c r="A148" s="142"/>
      <c r="B148" s="142"/>
      <c r="C148" s="151"/>
      <c r="D148" s="142"/>
      <c r="E148" s="151"/>
      <c r="F148" s="151"/>
      <c r="G148" s="142"/>
      <c r="H148" s="142"/>
      <c r="I148" s="142"/>
      <c r="J148" s="142"/>
    </row>
    <row r="149" spans="1:11" x14ac:dyDescent="0.3">
      <c r="A149" s="142"/>
      <c r="B149" s="142"/>
      <c r="C149" s="151"/>
      <c r="D149" s="142"/>
      <c r="E149" s="151"/>
      <c r="F149" s="151"/>
      <c r="G149" s="142"/>
      <c r="H149" s="142"/>
      <c r="I149" s="165"/>
    </row>
    <row r="150" spans="1:11" x14ac:dyDescent="0.3">
      <c r="I150" s="155"/>
    </row>
    <row r="151" spans="1:11" x14ac:dyDescent="0.3">
      <c r="A151" s="223"/>
    </row>
    <row r="152" spans="1:11" x14ac:dyDescent="0.3">
      <c r="I152" s="155"/>
    </row>
    <row r="155" spans="1:11" x14ac:dyDescent="0.3">
      <c r="F155" s="224"/>
      <c r="G155" s="225"/>
      <c r="H155" s="225"/>
    </row>
  </sheetData>
  <mergeCells count="15">
    <mergeCell ref="A146:F146"/>
    <mergeCell ref="A147:F147"/>
    <mergeCell ref="A8:I8"/>
    <mergeCell ref="A9:A10"/>
    <mergeCell ref="B9:B10"/>
    <mergeCell ref="C9:C10"/>
    <mergeCell ref="D9:D10"/>
    <mergeCell ref="E9:E10"/>
    <mergeCell ref="F9:F10"/>
    <mergeCell ref="G9:I9"/>
    <mergeCell ref="A7:I7"/>
    <mergeCell ref="G1:I1"/>
    <mergeCell ref="G2:I2"/>
    <mergeCell ref="G3:I3"/>
    <mergeCell ref="G4:I4"/>
  </mergeCells>
  <phoneticPr fontId="1" type="noConversion"/>
  <pageMargins left="0.56000000000000005" right="0.19685039370078741" top="0.39370078740157483" bottom="0.39370078740157483" header="0.31496062992125984" footer="0.3149606299212598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7"/>
  <sheetViews>
    <sheetView zoomScaleNormal="100" workbookViewId="0">
      <selection activeCell="A155" sqref="A155"/>
    </sheetView>
  </sheetViews>
  <sheetFormatPr defaultColWidth="9.109375" defaultRowHeight="15.6" outlineLevelRow="1" x14ac:dyDescent="0.3"/>
  <cols>
    <col min="1" max="1" width="62.109375" style="148" customWidth="1"/>
    <col min="2" max="2" width="21.109375" style="148" customWidth="1"/>
    <col min="3" max="3" width="9.109375" style="153" customWidth="1"/>
    <col min="4" max="6" width="15.6640625" style="148" customWidth="1"/>
    <col min="7" max="16384" width="9.109375" style="148"/>
  </cols>
  <sheetData>
    <row r="1" spans="1:6" ht="20.100000000000001" customHeight="1" x14ac:dyDescent="0.3">
      <c r="B1" s="142"/>
      <c r="C1" s="150"/>
      <c r="D1" s="421" t="s">
        <v>439</v>
      </c>
      <c r="E1" s="421"/>
      <c r="F1" s="421"/>
    </row>
    <row r="2" spans="1:6" ht="20.100000000000001" customHeight="1" x14ac:dyDescent="0.3">
      <c r="B2" s="226"/>
      <c r="C2" s="150"/>
      <c r="D2" s="421" t="s">
        <v>139</v>
      </c>
      <c r="E2" s="421"/>
      <c r="F2" s="421"/>
    </row>
    <row r="3" spans="1:6" ht="20.100000000000001" customHeight="1" x14ac:dyDescent="0.3">
      <c r="B3" s="227"/>
      <c r="C3" s="152"/>
      <c r="D3" s="421" t="s">
        <v>463</v>
      </c>
      <c r="E3" s="421"/>
      <c r="F3" s="421"/>
    </row>
    <row r="4" spans="1:6" ht="35.1" customHeight="1" x14ac:dyDescent="0.3">
      <c r="B4" s="227"/>
      <c r="C4" s="152"/>
      <c r="D4" s="421" t="s">
        <v>138</v>
      </c>
      <c r="E4" s="421"/>
      <c r="F4" s="421"/>
    </row>
    <row r="5" spans="1:6" ht="20.100000000000001" customHeight="1" x14ac:dyDescent="0.3">
      <c r="B5" s="227"/>
      <c r="C5" s="154"/>
      <c r="D5" s="228"/>
      <c r="E5" s="228"/>
      <c r="F5" s="108" t="str">
        <f>Прил1!D5</f>
        <v xml:space="preserve">от «26» декабря 2023 г. № 81 </v>
      </c>
    </row>
    <row r="6" spans="1:6" x14ac:dyDescent="0.3">
      <c r="B6" s="227"/>
      <c r="C6" s="154"/>
      <c r="D6" s="108"/>
      <c r="E6" s="108"/>
    </row>
    <row r="7" spans="1:6" ht="74.099999999999994" customHeight="1" x14ac:dyDescent="0.3">
      <c r="A7" s="420" t="s">
        <v>466</v>
      </c>
      <c r="B7" s="420"/>
      <c r="C7" s="420"/>
      <c r="D7" s="420"/>
      <c r="E7" s="420"/>
      <c r="F7" s="420"/>
    </row>
    <row r="8" spans="1:6" ht="5.25" hidden="1" customHeight="1" x14ac:dyDescent="0.3">
      <c r="A8" s="434" t="s">
        <v>331</v>
      </c>
      <c r="B8" s="435"/>
      <c r="C8" s="435"/>
      <c r="D8" s="435"/>
      <c r="E8" s="435"/>
    </row>
    <row r="9" spans="1:6" ht="60.6" hidden="1" customHeight="1" x14ac:dyDescent="0.3">
      <c r="A9" s="436"/>
      <c r="B9" s="436"/>
      <c r="C9" s="436"/>
      <c r="D9" s="436"/>
      <c r="E9" s="436"/>
    </row>
    <row r="10" spans="1:6" ht="21.75" customHeight="1" x14ac:dyDescent="0.3">
      <c r="A10" s="437" t="s">
        <v>223</v>
      </c>
      <c r="B10" s="437" t="s">
        <v>227</v>
      </c>
      <c r="C10" s="438" t="s">
        <v>332</v>
      </c>
      <c r="D10" s="426" t="s">
        <v>134</v>
      </c>
      <c r="E10" s="426"/>
      <c r="F10" s="426"/>
    </row>
    <row r="11" spans="1:6" ht="51" customHeight="1" x14ac:dyDescent="0.3">
      <c r="A11" s="437"/>
      <c r="B11" s="437"/>
      <c r="C11" s="438"/>
      <c r="D11" s="109" t="s">
        <v>133</v>
      </c>
      <c r="E11" s="395" t="s">
        <v>132</v>
      </c>
      <c r="F11" s="395" t="s">
        <v>447</v>
      </c>
    </row>
    <row r="12" spans="1:6" ht="72" customHeight="1" x14ac:dyDescent="0.3">
      <c r="A12" s="229" t="s">
        <v>480</v>
      </c>
      <c r="B12" s="230"/>
      <c r="C12" s="231"/>
      <c r="D12" s="232">
        <v>0</v>
      </c>
      <c r="E12" s="232">
        <v>0</v>
      </c>
      <c r="F12" s="232">
        <v>0</v>
      </c>
    </row>
    <row r="13" spans="1:6" hidden="1" x14ac:dyDescent="0.3">
      <c r="A13" s="229"/>
      <c r="B13" s="230"/>
      <c r="C13" s="231"/>
      <c r="D13" s="233"/>
      <c r="E13" s="233"/>
      <c r="F13" s="233"/>
    </row>
    <row r="14" spans="1:6" ht="51.6" hidden="1" customHeight="1" x14ac:dyDescent="0.3">
      <c r="A14" s="234" t="s">
        <v>333</v>
      </c>
      <c r="B14" s="235" t="s">
        <v>334</v>
      </c>
      <c r="C14" s="236"/>
      <c r="D14" s="140"/>
      <c r="E14" s="140"/>
      <c r="F14" s="140"/>
    </row>
    <row r="15" spans="1:6" ht="78" hidden="1" x14ac:dyDescent="0.3">
      <c r="A15" s="237" t="s">
        <v>335</v>
      </c>
      <c r="B15" s="238" t="s">
        <v>336</v>
      </c>
      <c r="C15" s="239"/>
      <c r="D15" s="240"/>
      <c r="E15" s="241"/>
      <c r="F15" s="241"/>
    </row>
    <row r="16" spans="1:6" ht="78" hidden="1" x14ac:dyDescent="0.3">
      <c r="A16" s="124" t="s">
        <v>249</v>
      </c>
      <c r="B16" s="242" t="s">
        <v>337</v>
      </c>
      <c r="C16" s="243">
        <v>200</v>
      </c>
      <c r="D16" s="244"/>
      <c r="E16" s="245"/>
      <c r="F16" s="245"/>
    </row>
    <row r="17" spans="1:6" ht="78" hidden="1" x14ac:dyDescent="0.3">
      <c r="A17" s="136" t="s">
        <v>250</v>
      </c>
      <c r="B17" s="246" t="s">
        <v>338</v>
      </c>
      <c r="C17" s="247">
        <v>240</v>
      </c>
      <c r="D17" s="248"/>
      <c r="E17" s="249"/>
      <c r="F17" s="249"/>
    </row>
    <row r="18" spans="1:6" hidden="1" x14ac:dyDescent="0.3">
      <c r="A18" s="250"/>
      <c r="B18" s="251"/>
      <c r="C18" s="252"/>
      <c r="D18" s="253"/>
      <c r="E18" s="254"/>
      <c r="F18" s="254"/>
    </row>
    <row r="19" spans="1:6" ht="48.9" hidden="1" customHeight="1" x14ac:dyDescent="0.3">
      <c r="A19" s="255" t="s">
        <v>339</v>
      </c>
      <c r="B19" s="256" t="s">
        <v>340</v>
      </c>
      <c r="C19" s="252"/>
      <c r="D19" s="257"/>
      <c r="E19" s="257"/>
      <c r="F19" s="257"/>
    </row>
    <row r="20" spans="1:6" ht="62.4" hidden="1" x14ac:dyDescent="0.3">
      <c r="A20" s="237" t="s">
        <v>341</v>
      </c>
      <c r="B20" s="238" t="s">
        <v>342</v>
      </c>
      <c r="C20" s="239"/>
      <c r="D20" s="240"/>
      <c r="E20" s="241"/>
      <c r="F20" s="241"/>
    </row>
    <row r="21" spans="1:6" ht="93.6" hidden="1" x14ac:dyDescent="0.3">
      <c r="A21" s="258" t="s">
        <v>343</v>
      </c>
      <c r="B21" s="242" t="s">
        <v>344</v>
      </c>
      <c r="C21" s="243"/>
      <c r="D21" s="244"/>
      <c r="E21" s="245"/>
      <c r="F21" s="245"/>
    </row>
    <row r="22" spans="1:6" ht="93.6" hidden="1" x14ac:dyDescent="0.3">
      <c r="A22" s="124" t="s">
        <v>249</v>
      </c>
      <c r="B22" s="242" t="s">
        <v>345</v>
      </c>
      <c r="C22" s="243">
        <v>200</v>
      </c>
      <c r="D22" s="244"/>
      <c r="E22" s="245"/>
      <c r="F22" s="245"/>
    </row>
    <row r="23" spans="1:6" ht="93.6" hidden="1" x14ac:dyDescent="0.3">
      <c r="A23" s="124" t="s">
        <v>250</v>
      </c>
      <c r="B23" s="242" t="s">
        <v>346</v>
      </c>
      <c r="C23" s="243">
        <v>240</v>
      </c>
      <c r="D23" s="244"/>
      <c r="E23" s="245"/>
      <c r="F23" s="245"/>
    </row>
    <row r="24" spans="1:6" ht="37.5" hidden="1" customHeight="1" outlineLevel="1" x14ac:dyDescent="0.3">
      <c r="A24" s="124" t="s">
        <v>347</v>
      </c>
      <c r="B24" s="259"/>
      <c r="C24" s="260"/>
      <c r="D24" s="245"/>
      <c r="E24" s="245"/>
      <c r="F24" s="245"/>
    </row>
    <row r="25" spans="1:6" ht="31.2" hidden="1" outlineLevel="1" x14ac:dyDescent="0.3">
      <c r="A25" s="258" t="s">
        <v>343</v>
      </c>
      <c r="B25" s="259"/>
      <c r="C25" s="260"/>
      <c r="D25" s="245"/>
      <c r="E25" s="245"/>
      <c r="F25" s="245"/>
    </row>
    <row r="26" spans="1:6" ht="31.2" hidden="1" outlineLevel="1" x14ac:dyDescent="0.3">
      <c r="A26" s="124" t="s">
        <v>279</v>
      </c>
      <c r="B26" s="259"/>
      <c r="C26" s="243"/>
      <c r="D26" s="244"/>
      <c r="E26" s="245"/>
      <c r="F26" s="245"/>
    </row>
    <row r="27" spans="1:6" hidden="1" outlineLevel="1" x14ac:dyDescent="0.3">
      <c r="A27" s="124" t="s">
        <v>280</v>
      </c>
      <c r="B27" s="259"/>
      <c r="C27" s="243"/>
      <c r="D27" s="244"/>
      <c r="E27" s="245"/>
      <c r="F27" s="245"/>
    </row>
    <row r="28" spans="1:6" ht="62.4" hidden="1" outlineLevel="1" x14ac:dyDescent="0.3">
      <c r="A28" s="124" t="s">
        <v>347</v>
      </c>
      <c r="B28" s="242" t="s">
        <v>348</v>
      </c>
      <c r="C28" s="243"/>
      <c r="D28" s="244"/>
      <c r="E28" s="245"/>
      <c r="F28" s="245"/>
    </row>
    <row r="29" spans="1:6" ht="93.6" hidden="1" outlineLevel="1" x14ac:dyDescent="0.3">
      <c r="A29" s="258" t="s">
        <v>343</v>
      </c>
      <c r="B29" s="242" t="s">
        <v>349</v>
      </c>
      <c r="C29" s="243"/>
      <c r="D29" s="244"/>
      <c r="E29" s="245"/>
      <c r="F29" s="245"/>
    </row>
    <row r="30" spans="1:6" ht="93.6" hidden="1" outlineLevel="1" x14ac:dyDescent="0.3">
      <c r="A30" s="124" t="s">
        <v>279</v>
      </c>
      <c r="B30" s="242" t="s">
        <v>350</v>
      </c>
      <c r="C30" s="243">
        <v>600</v>
      </c>
      <c r="D30" s="244"/>
      <c r="E30" s="245"/>
      <c r="F30" s="245"/>
    </row>
    <row r="31" spans="1:6" ht="93.6" hidden="1" outlineLevel="1" x14ac:dyDescent="0.3">
      <c r="A31" s="136" t="s">
        <v>280</v>
      </c>
      <c r="B31" s="246" t="s">
        <v>350</v>
      </c>
      <c r="C31" s="247">
        <v>630</v>
      </c>
      <c r="D31" s="248"/>
      <c r="E31" s="249"/>
      <c r="F31" s="249"/>
    </row>
    <row r="32" spans="1:6" hidden="1" outlineLevel="1" x14ac:dyDescent="0.3">
      <c r="A32" s="261"/>
      <c r="B32" s="256"/>
      <c r="C32" s="252"/>
      <c r="D32" s="253"/>
      <c r="E32" s="254"/>
      <c r="F32" s="254"/>
    </row>
    <row r="33" spans="1:6" ht="38.4" hidden="1" customHeight="1" x14ac:dyDescent="0.3">
      <c r="A33" s="255" t="s">
        <v>351</v>
      </c>
      <c r="B33" s="256" t="s">
        <v>352</v>
      </c>
      <c r="C33" s="262"/>
      <c r="D33" s="257"/>
      <c r="E33" s="257"/>
      <c r="F33" s="257"/>
    </row>
    <row r="34" spans="1:6" ht="78" hidden="1" x14ac:dyDescent="0.3">
      <c r="A34" s="237" t="s">
        <v>315</v>
      </c>
      <c r="B34" s="238" t="s">
        <v>353</v>
      </c>
      <c r="C34" s="263"/>
      <c r="D34" s="241"/>
      <c r="E34" s="264"/>
      <c r="F34" s="264"/>
    </row>
    <row r="35" spans="1:6" ht="78" hidden="1" x14ac:dyDescent="0.3">
      <c r="A35" s="258" t="s">
        <v>249</v>
      </c>
      <c r="B35" s="242" t="s">
        <v>354</v>
      </c>
      <c r="C35" s="260">
        <v>200</v>
      </c>
      <c r="D35" s="245"/>
      <c r="E35" s="265"/>
      <c r="F35" s="265"/>
    </row>
    <row r="36" spans="1:6" ht="78" hidden="1" x14ac:dyDescent="0.3">
      <c r="A36" s="266" t="s">
        <v>250</v>
      </c>
      <c r="B36" s="246" t="s">
        <v>355</v>
      </c>
      <c r="C36" s="267">
        <v>240</v>
      </c>
      <c r="D36" s="249"/>
      <c r="E36" s="268"/>
      <c r="F36" s="268"/>
    </row>
    <row r="37" spans="1:6" hidden="1" x14ac:dyDescent="0.3">
      <c r="A37" s="269"/>
      <c r="B37" s="270"/>
      <c r="C37" s="262"/>
      <c r="D37" s="254"/>
      <c r="E37" s="257"/>
      <c r="F37" s="257"/>
    </row>
    <row r="38" spans="1:6" ht="31.5" hidden="1" customHeight="1" x14ac:dyDescent="0.3">
      <c r="A38" s="255" t="s">
        <v>356</v>
      </c>
      <c r="B38" s="256" t="s">
        <v>357</v>
      </c>
      <c r="C38" s="262"/>
      <c r="D38" s="271"/>
      <c r="E38" s="257"/>
      <c r="F38" s="257"/>
    </row>
    <row r="39" spans="1:6" ht="78" hidden="1" x14ac:dyDescent="0.3">
      <c r="A39" s="237" t="s">
        <v>358</v>
      </c>
      <c r="B39" s="238" t="s">
        <v>359</v>
      </c>
      <c r="C39" s="263"/>
      <c r="D39" s="240"/>
      <c r="E39" s="241"/>
      <c r="F39" s="241"/>
    </row>
    <row r="40" spans="1:6" ht="78" hidden="1" x14ac:dyDescent="0.3">
      <c r="A40" s="258" t="s">
        <v>279</v>
      </c>
      <c r="B40" s="242" t="s">
        <v>360</v>
      </c>
      <c r="C40" s="243" t="s">
        <v>361</v>
      </c>
      <c r="D40" s="245"/>
      <c r="E40" s="245"/>
      <c r="F40" s="245"/>
    </row>
    <row r="41" spans="1:6" ht="78" hidden="1" x14ac:dyDescent="0.3">
      <c r="A41" s="258" t="s">
        <v>362</v>
      </c>
      <c r="B41" s="242" t="s">
        <v>363</v>
      </c>
      <c r="C41" s="243" t="s">
        <v>364</v>
      </c>
      <c r="D41" s="245"/>
      <c r="E41" s="245"/>
      <c r="F41" s="245"/>
    </row>
    <row r="42" spans="1:6" hidden="1" x14ac:dyDescent="0.3">
      <c r="A42" s="258"/>
      <c r="B42" s="259"/>
      <c r="C42" s="243"/>
      <c r="D42" s="244"/>
      <c r="E42" s="245"/>
      <c r="F42" s="245"/>
    </row>
    <row r="43" spans="1:6" hidden="1" x14ac:dyDescent="0.3">
      <c r="A43" s="258"/>
      <c r="B43" s="259"/>
      <c r="C43" s="243"/>
      <c r="D43" s="244"/>
      <c r="E43" s="245"/>
      <c r="F43" s="245"/>
    </row>
    <row r="44" spans="1:6" hidden="1" x14ac:dyDescent="0.3">
      <c r="A44" s="258"/>
      <c r="B44" s="259"/>
      <c r="C44" s="260"/>
      <c r="D44" s="245"/>
      <c r="E44" s="245"/>
      <c r="F44" s="245"/>
    </row>
    <row r="45" spans="1:6" hidden="1" x14ac:dyDescent="0.3">
      <c r="A45" s="124"/>
      <c r="B45" s="259"/>
      <c r="C45" s="260"/>
      <c r="D45" s="245"/>
      <c r="E45" s="245"/>
      <c r="F45" s="245"/>
    </row>
    <row r="46" spans="1:6" hidden="1" x14ac:dyDescent="0.3">
      <c r="A46" s="124"/>
      <c r="B46" s="259"/>
      <c r="C46" s="260"/>
      <c r="D46" s="245"/>
      <c r="E46" s="245"/>
      <c r="F46" s="245"/>
    </row>
    <row r="47" spans="1:6" hidden="1" x14ac:dyDescent="0.3">
      <c r="A47" s="124"/>
      <c r="B47" s="259"/>
      <c r="C47" s="243"/>
      <c r="D47" s="244"/>
      <c r="E47" s="245"/>
      <c r="F47" s="245"/>
    </row>
    <row r="48" spans="1:6" hidden="1" x14ac:dyDescent="0.3">
      <c r="A48" s="124"/>
      <c r="B48" s="259"/>
      <c r="C48" s="243"/>
      <c r="D48" s="244"/>
      <c r="E48" s="245"/>
      <c r="F48" s="245"/>
    </row>
    <row r="49" spans="1:6" hidden="1" x14ac:dyDescent="0.3">
      <c r="A49" s="272"/>
      <c r="B49" s="259"/>
      <c r="C49" s="243"/>
      <c r="D49" s="244"/>
      <c r="E49" s="245"/>
      <c r="F49" s="245"/>
    </row>
    <row r="50" spans="1:6" hidden="1" x14ac:dyDescent="0.3">
      <c r="A50" s="272"/>
      <c r="B50" s="259"/>
      <c r="C50" s="243"/>
      <c r="D50" s="244"/>
      <c r="E50" s="245"/>
      <c r="F50" s="245"/>
    </row>
    <row r="51" spans="1:6" hidden="1" x14ac:dyDescent="0.3">
      <c r="A51" s="272"/>
      <c r="B51" s="259"/>
      <c r="C51" s="243"/>
      <c r="D51" s="244"/>
      <c r="E51" s="245"/>
      <c r="F51" s="245"/>
    </row>
    <row r="52" spans="1:6" hidden="1" x14ac:dyDescent="0.3">
      <c r="A52" s="124"/>
      <c r="B52" s="259"/>
      <c r="C52" s="243"/>
      <c r="D52" s="244"/>
      <c r="E52" s="245"/>
      <c r="F52" s="245"/>
    </row>
    <row r="53" spans="1:6" hidden="1" x14ac:dyDescent="0.3">
      <c r="A53" s="124"/>
      <c r="B53" s="259"/>
      <c r="C53" s="243"/>
      <c r="D53" s="244"/>
      <c r="E53" s="245"/>
      <c r="F53" s="245"/>
    </row>
    <row r="54" spans="1:6" hidden="1" x14ac:dyDescent="0.3">
      <c r="A54" s="124"/>
      <c r="B54" s="259"/>
      <c r="C54" s="243"/>
      <c r="D54" s="244"/>
      <c r="E54" s="245"/>
      <c r="F54" s="245"/>
    </row>
    <row r="55" spans="1:6" hidden="1" x14ac:dyDescent="0.3">
      <c r="A55" s="124"/>
      <c r="B55" s="259"/>
      <c r="C55" s="243"/>
      <c r="D55" s="244"/>
      <c r="E55" s="245"/>
      <c r="F55" s="245"/>
    </row>
    <row r="56" spans="1:6" hidden="1" x14ac:dyDescent="0.3">
      <c r="A56" s="124"/>
      <c r="B56" s="259"/>
      <c r="C56" s="243"/>
      <c r="D56" s="244"/>
      <c r="E56" s="245"/>
      <c r="F56" s="245"/>
    </row>
    <row r="57" spans="1:6" hidden="1" x14ac:dyDescent="0.3">
      <c r="A57" s="258"/>
      <c r="B57" s="259"/>
      <c r="C57" s="243"/>
      <c r="D57" s="244"/>
      <c r="E57" s="245"/>
      <c r="F57" s="245"/>
    </row>
    <row r="58" spans="1:6" hidden="1" x14ac:dyDescent="0.3">
      <c r="A58" s="258"/>
      <c r="B58" s="259"/>
      <c r="C58" s="243"/>
      <c r="D58" s="244"/>
      <c r="E58" s="245"/>
      <c r="F58" s="245"/>
    </row>
    <row r="59" spans="1:6" hidden="1" x14ac:dyDescent="0.3">
      <c r="A59" s="273"/>
      <c r="B59" s="259"/>
      <c r="C59" s="243"/>
      <c r="D59" s="244"/>
      <c r="E59" s="245"/>
      <c r="F59" s="245"/>
    </row>
    <row r="60" spans="1:6" hidden="1" x14ac:dyDescent="0.3">
      <c r="A60" s="258"/>
      <c r="B60" s="259"/>
      <c r="C60" s="243"/>
      <c r="D60" s="244"/>
      <c r="E60" s="245"/>
      <c r="F60" s="245"/>
    </row>
    <row r="61" spans="1:6" hidden="1" x14ac:dyDescent="0.3">
      <c r="A61" s="258"/>
      <c r="B61" s="259"/>
      <c r="C61" s="243"/>
      <c r="D61" s="244"/>
      <c r="E61" s="245"/>
      <c r="F61" s="245"/>
    </row>
    <row r="62" spans="1:6" hidden="1" x14ac:dyDescent="0.3">
      <c r="A62" s="272"/>
      <c r="B62" s="259"/>
      <c r="C62" s="260"/>
      <c r="D62" s="245"/>
      <c r="E62" s="245"/>
      <c r="F62" s="245"/>
    </row>
    <row r="63" spans="1:6" hidden="1" x14ac:dyDescent="0.3">
      <c r="A63" s="273"/>
      <c r="B63" s="259"/>
      <c r="C63" s="260"/>
      <c r="D63" s="245"/>
      <c r="E63" s="245"/>
      <c r="F63" s="245"/>
    </row>
    <row r="64" spans="1:6" hidden="1" x14ac:dyDescent="0.3">
      <c r="A64" s="124"/>
      <c r="B64" s="259"/>
      <c r="C64" s="260"/>
      <c r="D64" s="245"/>
      <c r="E64" s="245"/>
      <c r="F64" s="245"/>
    </row>
    <row r="65" spans="1:6" hidden="1" x14ac:dyDescent="0.3">
      <c r="A65" s="124"/>
      <c r="B65" s="259"/>
      <c r="C65" s="260"/>
      <c r="D65" s="245"/>
      <c r="E65" s="245"/>
      <c r="F65" s="245"/>
    </row>
    <row r="66" spans="1:6" hidden="1" x14ac:dyDescent="0.3">
      <c r="A66" s="274"/>
      <c r="B66" s="259"/>
      <c r="C66" s="260"/>
      <c r="D66" s="245"/>
      <c r="E66" s="245"/>
      <c r="F66" s="245"/>
    </row>
    <row r="67" spans="1:6" hidden="1" x14ac:dyDescent="0.3">
      <c r="A67" s="273"/>
      <c r="B67" s="259"/>
      <c r="C67" s="260"/>
      <c r="D67" s="245"/>
      <c r="E67" s="245"/>
      <c r="F67" s="245"/>
    </row>
    <row r="68" spans="1:6" hidden="1" x14ac:dyDescent="0.3">
      <c r="A68" s="124"/>
      <c r="B68" s="259"/>
      <c r="C68" s="260"/>
      <c r="D68" s="245"/>
      <c r="E68" s="245"/>
      <c r="F68" s="245"/>
    </row>
    <row r="69" spans="1:6" hidden="1" x14ac:dyDescent="0.3">
      <c r="A69" s="124"/>
      <c r="B69" s="259"/>
      <c r="C69" s="260"/>
      <c r="D69" s="245"/>
      <c r="E69" s="245"/>
      <c r="F69" s="245"/>
    </row>
    <row r="70" spans="1:6" hidden="1" x14ac:dyDescent="0.3">
      <c r="A70" s="124"/>
      <c r="B70" s="259"/>
      <c r="C70" s="260"/>
      <c r="D70" s="245"/>
      <c r="E70" s="245"/>
      <c r="F70" s="245"/>
    </row>
    <row r="71" spans="1:6" hidden="1" x14ac:dyDescent="0.3">
      <c r="A71" s="124"/>
      <c r="B71" s="259"/>
      <c r="C71" s="243"/>
      <c r="D71" s="244"/>
      <c r="E71" s="245"/>
      <c r="F71" s="245"/>
    </row>
    <row r="72" spans="1:6" hidden="1" x14ac:dyDescent="0.3">
      <c r="A72" s="124"/>
      <c r="B72" s="259"/>
      <c r="C72" s="243"/>
      <c r="D72" s="244"/>
      <c r="E72" s="245"/>
      <c r="F72" s="245"/>
    </row>
    <row r="73" spans="1:6" hidden="1" x14ac:dyDescent="0.3">
      <c r="A73" s="124"/>
      <c r="B73" s="259"/>
      <c r="C73" s="243"/>
      <c r="D73" s="244"/>
      <c r="E73" s="245"/>
      <c r="F73" s="245"/>
    </row>
    <row r="74" spans="1:6" hidden="1" x14ac:dyDescent="0.3">
      <c r="A74" s="124"/>
      <c r="B74" s="259"/>
      <c r="C74" s="243"/>
      <c r="D74" s="244"/>
      <c r="E74" s="245"/>
      <c r="F74" s="245"/>
    </row>
    <row r="75" spans="1:6" hidden="1" x14ac:dyDescent="0.3">
      <c r="A75" s="273"/>
      <c r="B75" s="259"/>
      <c r="C75" s="260"/>
      <c r="D75" s="245"/>
      <c r="E75" s="245"/>
      <c r="F75" s="245"/>
    </row>
    <row r="76" spans="1:6" hidden="1" x14ac:dyDescent="0.3">
      <c r="A76" s="124"/>
      <c r="B76" s="259"/>
      <c r="C76" s="243"/>
      <c r="D76" s="244"/>
      <c r="E76" s="245"/>
      <c r="F76" s="245"/>
    </row>
    <row r="77" spans="1:6" hidden="1" x14ac:dyDescent="0.3">
      <c r="A77" s="124"/>
      <c r="B77" s="259"/>
      <c r="C77" s="243"/>
      <c r="D77" s="244"/>
      <c r="E77" s="245"/>
      <c r="F77" s="245"/>
    </row>
    <row r="78" spans="1:6" hidden="1" x14ac:dyDescent="0.3">
      <c r="A78" s="272"/>
      <c r="B78" s="259"/>
      <c r="C78" s="260"/>
      <c r="D78" s="245"/>
      <c r="E78" s="245"/>
      <c r="F78" s="245"/>
    </row>
    <row r="79" spans="1:6" hidden="1" x14ac:dyDescent="0.3">
      <c r="A79" s="124"/>
      <c r="B79" s="259"/>
      <c r="C79" s="243"/>
      <c r="D79" s="244"/>
      <c r="E79" s="245"/>
      <c r="F79" s="245"/>
    </row>
    <row r="80" spans="1:6" hidden="1" x14ac:dyDescent="0.3">
      <c r="A80" s="124"/>
      <c r="B80" s="259"/>
      <c r="C80" s="243"/>
      <c r="D80" s="244"/>
      <c r="E80" s="245"/>
      <c r="F80" s="245"/>
    </row>
    <row r="81" spans="1:6" hidden="1" x14ac:dyDescent="0.3">
      <c r="A81" s="272"/>
      <c r="B81" s="259"/>
      <c r="C81" s="260"/>
      <c r="D81" s="245"/>
      <c r="E81" s="245"/>
      <c r="F81" s="245"/>
    </row>
    <row r="82" spans="1:6" hidden="1" x14ac:dyDescent="0.3">
      <c r="A82" s="124"/>
      <c r="B82" s="259"/>
      <c r="C82" s="243"/>
      <c r="D82" s="244"/>
      <c r="E82" s="245"/>
      <c r="F82" s="245"/>
    </row>
    <row r="83" spans="1:6" hidden="1" x14ac:dyDescent="0.3">
      <c r="A83" s="124"/>
      <c r="B83" s="259"/>
      <c r="C83" s="243"/>
      <c r="D83" s="244"/>
      <c r="E83" s="245"/>
      <c r="F83" s="245"/>
    </row>
    <row r="84" spans="1:6" hidden="1" x14ac:dyDescent="0.3">
      <c r="A84" s="124"/>
      <c r="B84" s="259"/>
      <c r="C84" s="243"/>
      <c r="D84" s="244"/>
      <c r="E84" s="245"/>
      <c r="F84" s="245"/>
    </row>
    <row r="85" spans="1:6" hidden="1" x14ac:dyDescent="0.3">
      <c r="A85" s="275"/>
      <c r="B85" s="259"/>
      <c r="C85" s="243"/>
      <c r="D85" s="244"/>
      <c r="E85" s="245"/>
      <c r="F85" s="245"/>
    </row>
    <row r="86" spans="1:6" hidden="1" x14ac:dyDescent="0.3">
      <c r="A86" s="258"/>
      <c r="B86" s="259"/>
      <c r="C86" s="243"/>
      <c r="D86" s="244"/>
      <c r="E86" s="245"/>
      <c r="F86" s="245"/>
    </row>
    <row r="87" spans="1:6" hidden="1" x14ac:dyDescent="0.3">
      <c r="A87" s="258"/>
      <c r="B87" s="259"/>
      <c r="C87" s="243"/>
      <c r="D87" s="244"/>
      <c r="E87" s="245"/>
      <c r="F87" s="245"/>
    </row>
    <row r="88" spans="1:6" hidden="1" x14ac:dyDescent="0.3">
      <c r="A88" s="124"/>
      <c r="B88" s="259"/>
      <c r="C88" s="260"/>
      <c r="D88" s="245"/>
      <c r="E88" s="245"/>
      <c r="F88" s="245"/>
    </row>
    <row r="89" spans="1:6" hidden="1" x14ac:dyDescent="0.3">
      <c r="A89" s="124"/>
      <c r="B89" s="259"/>
      <c r="C89" s="243"/>
      <c r="D89" s="244"/>
      <c r="E89" s="245"/>
      <c r="F89" s="245"/>
    </row>
    <row r="90" spans="1:6" hidden="1" x14ac:dyDescent="0.3">
      <c r="A90" s="124"/>
      <c r="B90" s="259"/>
      <c r="C90" s="243"/>
      <c r="D90" s="244"/>
      <c r="E90" s="245"/>
      <c r="F90" s="245"/>
    </row>
    <row r="91" spans="1:6" hidden="1" x14ac:dyDescent="0.3">
      <c r="A91" s="124"/>
      <c r="B91" s="259"/>
      <c r="C91" s="260"/>
      <c r="D91" s="245"/>
      <c r="E91" s="245"/>
      <c r="F91" s="245"/>
    </row>
    <row r="92" spans="1:6" hidden="1" x14ac:dyDescent="0.3">
      <c r="A92" s="124"/>
      <c r="B92" s="259"/>
      <c r="C92" s="260"/>
      <c r="D92" s="245"/>
      <c r="E92" s="245"/>
      <c r="F92" s="245"/>
    </row>
    <row r="93" spans="1:6" hidden="1" x14ac:dyDescent="0.3">
      <c r="A93" s="273"/>
      <c r="B93" s="259"/>
      <c r="C93" s="260"/>
      <c r="D93" s="245"/>
      <c r="E93" s="245"/>
      <c r="F93" s="245"/>
    </row>
    <row r="94" spans="1:6" hidden="1" x14ac:dyDescent="0.3">
      <c r="A94" s="124"/>
      <c r="B94" s="259"/>
      <c r="C94" s="243"/>
      <c r="D94" s="244"/>
      <c r="E94" s="245"/>
      <c r="F94" s="245"/>
    </row>
    <row r="95" spans="1:6" hidden="1" x14ac:dyDescent="0.3">
      <c r="A95" s="124"/>
      <c r="B95" s="259"/>
      <c r="C95" s="243"/>
      <c r="D95" s="244"/>
      <c r="E95" s="245"/>
      <c r="F95" s="245"/>
    </row>
    <row r="96" spans="1:6" hidden="1" x14ac:dyDescent="0.3">
      <c r="A96" s="124"/>
      <c r="B96" s="259"/>
      <c r="C96" s="243"/>
      <c r="D96" s="244"/>
      <c r="E96" s="245"/>
      <c r="F96" s="245"/>
    </row>
    <row r="97" spans="1:6" hidden="1" x14ac:dyDescent="0.3">
      <c r="A97" s="275"/>
      <c r="B97" s="259"/>
      <c r="C97" s="260"/>
      <c r="D97" s="245"/>
      <c r="E97" s="245"/>
      <c r="F97" s="245"/>
    </row>
    <row r="98" spans="1:6" hidden="1" x14ac:dyDescent="0.3">
      <c r="A98" s="258"/>
      <c r="B98" s="259"/>
      <c r="C98" s="243"/>
      <c r="D98" s="244"/>
      <c r="E98" s="245"/>
      <c r="F98" s="245"/>
    </row>
    <row r="99" spans="1:6" hidden="1" x14ac:dyDescent="0.3">
      <c r="A99" s="258"/>
      <c r="B99" s="259"/>
      <c r="C99" s="243"/>
      <c r="D99" s="244"/>
      <c r="E99" s="245"/>
      <c r="F99" s="245"/>
    </row>
    <row r="100" spans="1:6" hidden="1" x14ac:dyDescent="0.3">
      <c r="A100" s="276"/>
      <c r="B100" s="259"/>
      <c r="C100" s="243"/>
      <c r="D100" s="244"/>
      <c r="E100" s="245"/>
      <c r="F100" s="245"/>
    </row>
    <row r="101" spans="1:6" hidden="1" x14ac:dyDescent="0.3">
      <c r="A101" s="124"/>
      <c r="B101" s="259"/>
      <c r="C101" s="243"/>
      <c r="D101" s="244"/>
      <c r="E101" s="245"/>
      <c r="F101" s="245"/>
    </row>
    <row r="102" spans="1:6" hidden="1" x14ac:dyDescent="0.3">
      <c r="A102" s="124"/>
      <c r="B102" s="259"/>
      <c r="C102" s="243"/>
      <c r="D102" s="244"/>
      <c r="E102" s="245"/>
      <c r="F102" s="245"/>
    </row>
    <row r="103" spans="1:6" hidden="1" x14ac:dyDescent="0.3">
      <c r="A103" s="124"/>
      <c r="B103" s="259"/>
      <c r="C103" s="243"/>
      <c r="D103" s="244"/>
      <c r="E103" s="245"/>
      <c r="F103" s="245"/>
    </row>
    <row r="104" spans="1:6" hidden="1" x14ac:dyDescent="0.3">
      <c r="A104" s="276"/>
      <c r="B104" s="259"/>
      <c r="C104" s="260"/>
      <c r="D104" s="245"/>
      <c r="E104" s="245"/>
      <c r="F104" s="245"/>
    </row>
    <row r="105" spans="1:6" hidden="1" x14ac:dyDescent="0.3">
      <c r="A105" s="273"/>
      <c r="B105" s="259"/>
      <c r="C105" s="260"/>
      <c r="D105" s="245"/>
      <c r="E105" s="245"/>
      <c r="F105" s="245"/>
    </row>
    <row r="106" spans="1:6" hidden="1" x14ac:dyDescent="0.3">
      <c r="A106" s="124"/>
      <c r="B106" s="259"/>
      <c r="C106" s="260"/>
      <c r="D106" s="245"/>
      <c r="E106" s="245"/>
      <c r="F106" s="245"/>
    </row>
    <row r="107" spans="1:6" hidden="1" x14ac:dyDescent="0.3">
      <c r="A107" s="124"/>
      <c r="B107" s="259"/>
      <c r="C107" s="260"/>
      <c r="D107" s="245"/>
      <c r="E107" s="245"/>
      <c r="F107" s="245"/>
    </row>
    <row r="108" spans="1:6" hidden="1" x14ac:dyDescent="0.3">
      <c r="A108" s="276"/>
      <c r="B108" s="259"/>
      <c r="C108" s="260"/>
      <c r="D108" s="245"/>
      <c r="E108" s="245"/>
      <c r="F108" s="245"/>
    </row>
    <row r="109" spans="1:6" hidden="1" x14ac:dyDescent="0.3">
      <c r="A109" s="124"/>
      <c r="B109" s="259"/>
      <c r="C109" s="260"/>
      <c r="D109" s="245"/>
      <c r="E109" s="245"/>
      <c r="F109" s="245"/>
    </row>
    <row r="110" spans="1:6" hidden="1" x14ac:dyDescent="0.3">
      <c r="A110" s="124"/>
      <c r="B110" s="259"/>
      <c r="C110" s="260"/>
      <c r="D110" s="245"/>
      <c r="E110" s="245"/>
      <c r="F110" s="245"/>
    </row>
    <row r="111" spans="1:6" hidden="1" x14ac:dyDescent="0.3">
      <c r="A111" s="124"/>
      <c r="B111" s="259"/>
      <c r="C111" s="260"/>
      <c r="D111" s="245"/>
      <c r="E111" s="245"/>
      <c r="F111" s="245"/>
    </row>
    <row r="112" spans="1:6" hidden="1" x14ac:dyDescent="0.3">
      <c r="A112" s="124"/>
      <c r="B112" s="259"/>
      <c r="C112" s="260"/>
      <c r="D112" s="245"/>
      <c r="E112" s="245"/>
      <c r="F112" s="245"/>
    </row>
    <row r="113" spans="1:6" hidden="1" x14ac:dyDescent="0.3">
      <c r="A113" s="258"/>
      <c r="B113" s="259"/>
      <c r="C113" s="260"/>
      <c r="D113" s="245"/>
      <c r="E113" s="245"/>
      <c r="F113" s="245"/>
    </row>
    <row r="114" spans="1:6" hidden="1" x14ac:dyDescent="0.3">
      <c r="A114" s="258"/>
      <c r="B114" s="259"/>
      <c r="C114" s="260"/>
      <c r="D114" s="245"/>
      <c r="E114" s="245"/>
      <c r="F114" s="245"/>
    </row>
    <row r="115" spans="1:6" hidden="1" x14ac:dyDescent="0.3">
      <c r="A115" s="258"/>
      <c r="B115" s="259"/>
      <c r="C115" s="260"/>
      <c r="D115" s="245"/>
      <c r="E115" s="245"/>
      <c r="F115" s="245"/>
    </row>
    <row r="116" spans="1:6" hidden="1" x14ac:dyDescent="0.3">
      <c r="A116" s="258"/>
      <c r="B116" s="259"/>
      <c r="C116" s="260"/>
      <c r="D116" s="245"/>
      <c r="E116" s="245"/>
      <c r="F116" s="245"/>
    </row>
    <row r="117" spans="1:6" hidden="1" x14ac:dyDescent="0.3">
      <c r="A117" s="124"/>
      <c r="B117" s="259"/>
      <c r="C117" s="243"/>
      <c r="D117" s="244"/>
      <c r="E117" s="245"/>
      <c r="F117" s="245"/>
    </row>
    <row r="118" spans="1:6" hidden="1" x14ac:dyDescent="0.3">
      <c r="A118" s="124"/>
      <c r="B118" s="259"/>
      <c r="C118" s="243"/>
      <c r="D118" s="244"/>
      <c r="E118" s="245"/>
      <c r="F118" s="245"/>
    </row>
    <row r="119" spans="1:6" hidden="1" x14ac:dyDescent="0.3">
      <c r="A119" s="124"/>
      <c r="B119" s="259"/>
      <c r="C119" s="243"/>
      <c r="D119" s="244"/>
      <c r="E119" s="245"/>
      <c r="F119" s="245"/>
    </row>
    <row r="120" spans="1:6" hidden="1" x14ac:dyDescent="0.3">
      <c r="A120" s="124"/>
      <c r="B120" s="259"/>
      <c r="C120" s="243"/>
      <c r="D120" s="244"/>
      <c r="E120" s="245"/>
      <c r="F120" s="245"/>
    </row>
    <row r="121" spans="1:6" hidden="1" x14ac:dyDescent="0.3">
      <c r="A121" s="124"/>
      <c r="B121" s="259"/>
      <c r="C121" s="243"/>
      <c r="D121" s="244"/>
      <c r="E121" s="245"/>
      <c r="F121" s="245"/>
    </row>
    <row r="122" spans="1:6" hidden="1" x14ac:dyDescent="0.3">
      <c r="A122" s="124"/>
      <c r="B122" s="259"/>
      <c r="C122" s="260"/>
      <c r="D122" s="245"/>
      <c r="E122" s="245"/>
      <c r="F122" s="245"/>
    </row>
    <row r="123" spans="1:6" hidden="1" x14ac:dyDescent="0.3">
      <c r="A123" s="124"/>
      <c r="B123" s="259"/>
      <c r="C123" s="260"/>
      <c r="D123" s="245"/>
      <c r="E123" s="245"/>
      <c r="F123" s="245"/>
    </row>
    <row r="124" spans="1:6" hidden="1" x14ac:dyDescent="0.3">
      <c r="A124" s="124"/>
      <c r="B124" s="259"/>
      <c r="C124" s="260"/>
      <c r="D124" s="245"/>
      <c r="E124" s="245"/>
      <c r="F124" s="245"/>
    </row>
    <row r="125" spans="1:6" hidden="1" x14ac:dyDescent="0.3">
      <c r="A125" s="124"/>
      <c r="B125" s="259"/>
      <c r="C125" s="243"/>
      <c r="D125" s="244"/>
      <c r="E125" s="245"/>
      <c r="F125" s="245"/>
    </row>
    <row r="126" spans="1:6" hidden="1" x14ac:dyDescent="0.3">
      <c r="A126" s="124"/>
      <c r="B126" s="259"/>
      <c r="C126" s="243"/>
      <c r="D126" s="244"/>
      <c r="E126" s="245"/>
      <c r="F126" s="245"/>
    </row>
    <row r="127" spans="1:6" hidden="1" x14ac:dyDescent="0.3">
      <c r="A127" s="124"/>
      <c r="B127" s="259"/>
      <c r="C127" s="243"/>
      <c r="D127" s="244"/>
      <c r="E127" s="245"/>
      <c r="F127" s="245"/>
    </row>
    <row r="128" spans="1:6" hidden="1" x14ac:dyDescent="0.3">
      <c r="A128" s="124"/>
      <c r="B128" s="259"/>
      <c r="C128" s="243"/>
      <c r="D128" s="244"/>
      <c r="E128" s="245"/>
      <c r="F128" s="245"/>
    </row>
    <row r="129" spans="1:7" hidden="1" x14ac:dyDescent="0.3">
      <c r="A129" s="124"/>
      <c r="B129" s="259"/>
      <c r="C129" s="243"/>
      <c r="D129" s="244"/>
      <c r="E129" s="245"/>
      <c r="F129" s="245"/>
    </row>
    <row r="130" spans="1:7" ht="78" hidden="1" x14ac:dyDescent="0.3">
      <c r="A130" s="266" t="s">
        <v>362</v>
      </c>
      <c r="B130" s="246" t="s">
        <v>365</v>
      </c>
      <c r="C130" s="247" t="s">
        <v>364</v>
      </c>
      <c r="D130" s="248"/>
      <c r="E130" s="249"/>
      <c r="F130" s="249"/>
    </row>
    <row r="131" spans="1:7" hidden="1" x14ac:dyDescent="0.3">
      <c r="A131" s="229"/>
      <c r="B131" s="277"/>
      <c r="C131" s="262"/>
      <c r="D131" s="254"/>
      <c r="E131" s="257"/>
      <c r="F131" s="257"/>
    </row>
    <row r="132" spans="1:7" ht="53.25" customHeight="1" x14ac:dyDescent="0.3">
      <c r="A132" s="229" t="s">
        <v>366</v>
      </c>
      <c r="B132" s="230"/>
      <c r="C132" s="231"/>
      <c r="D132" s="232">
        <f>D133+D139+D148</f>
        <v>0</v>
      </c>
      <c r="E132" s="232">
        <f>E133+E139+E148</f>
        <v>0</v>
      </c>
      <c r="F132" s="232">
        <f>F133+F139+F148</f>
        <v>0</v>
      </c>
    </row>
    <row r="133" spans="1:7" s="221" customFormat="1" ht="66" hidden="1" customHeight="1" x14ac:dyDescent="0.3">
      <c r="A133" s="278" t="s">
        <v>367</v>
      </c>
      <c r="B133" s="279" t="s">
        <v>368</v>
      </c>
      <c r="C133" s="280" t="s">
        <v>230</v>
      </c>
      <c r="D133" s="281">
        <f t="shared" ref="D133:E137" si="0">D134</f>
        <v>0</v>
      </c>
      <c r="E133" s="281">
        <f t="shared" si="0"/>
        <v>0</v>
      </c>
      <c r="F133" s="282"/>
    </row>
    <row r="134" spans="1:7" s="221" customFormat="1" ht="53.25" hidden="1" customHeight="1" x14ac:dyDescent="0.3">
      <c r="A134" s="283" t="s">
        <v>369</v>
      </c>
      <c r="B134" s="284" t="s">
        <v>370</v>
      </c>
      <c r="C134" s="125" t="s">
        <v>230</v>
      </c>
      <c r="D134" s="285">
        <f t="shared" si="0"/>
        <v>0</v>
      </c>
      <c r="E134" s="285">
        <f t="shared" si="0"/>
        <v>0</v>
      </c>
      <c r="F134" s="286"/>
    </row>
    <row r="135" spans="1:7" s="221" customFormat="1" ht="52.5" hidden="1" customHeight="1" x14ac:dyDescent="0.3">
      <c r="A135" s="178" t="s">
        <v>371</v>
      </c>
      <c r="B135" s="284" t="s">
        <v>372</v>
      </c>
      <c r="C135" s="125" t="s">
        <v>230</v>
      </c>
      <c r="D135" s="285">
        <f t="shared" si="0"/>
        <v>0</v>
      </c>
      <c r="E135" s="285">
        <f t="shared" si="0"/>
        <v>0</v>
      </c>
      <c r="F135" s="286"/>
    </row>
    <row r="136" spans="1:7" ht="19.5" hidden="1" customHeight="1" x14ac:dyDescent="0.3">
      <c r="A136" s="178" t="s">
        <v>373</v>
      </c>
      <c r="B136" s="287" t="s">
        <v>374</v>
      </c>
      <c r="C136" s="288" t="s">
        <v>230</v>
      </c>
      <c r="D136" s="289">
        <f t="shared" si="0"/>
        <v>0</v>
      </c>
      <c r="E136" s="289">
        <f t="shared" si="0"/>
        <v>0</v>
      </c>
      <c r="F136" s="290"/>
    </row>
    <row r="137" spans="1:7" ht="40.5" hidden="1" customHeight="1" x14ac:dyDescent="0.3">
      <c r="A137" s="124" t="s">
        <v>249</v>
      </c>
      <c r="B137" s="242" t="s">
        <v>374</v>
      </c>
      <c r="C137" s="243">
        <v>200</v>
      </c>
      <c r="D137" s="244">
        <f t="shared" si="0"/>
        <v>0</v>
      </c>
      <c r="E137" s="244">
        <f t="shared" si="0"/>
        <v>0</v>
      </c>
      <c r="F137" s="290"/>
    </row>
    <row r="138" spans="1:7" ht="36.75" hidden="1" customHeight="1" x14ac:dyDescent="0.3">
      <c r="A138" s="124" t="s">
        <v>250</v>
      </c>
      <c r="B138" s="242" t="s">
        <v>374</v>
      </c>
      <c r="C138" s="243">
        <v>240</v>
      </c>
      <c r="D138" s="244"/>
      <c r="E138" s="244"/>
      <c r="F138" s="290"/>
    </row>
    <row r="139" spans="1:7" ht="51" hidden="1" customHeight="1" x14ac:dyDescent="0.3">
      <c r="A139" s="291" t="s">
        <v>375</v>
      </c>
      <c r="B139" s="292" t="s">
        <v>376</v>
      </c>
      <c r="C139" s="293" t="s">
        <v>230</v>
      </c>
      <c r="D139" s="294">
        <f>D140+D144</f>
        <v>0</v>
      </c>
      <c r="E139" s="294">
        <f>E140+E144</f>
        <v>0</v>
      </c>
      <c r="F139" s="295"/>
      <c r="G139" s="171"/>
    </row>
    <row r="140" spans="1:7" ht="20.100000000000001" hidden="1" customHeight="1" x14ac:dyDescent="0.3">
      <c r="A140" s="184" t="s">
        <v>377</v>
      </c>
      <c r="B140" s="181" t="s">
        <v>378</v>
      </c>
      <c r="C140" s="180" t="s">
        <v>230</v>
      </c>
      <c r="D140" s="185">
        <f t="shared" ref="D140:E142" si="1">D141</f>
        <v>0</v>
      </c>
      <c r="E140" s="185">
        <f t="shared" si="1"/>
        <v>0</v>
      </c>
      <c r="F140" s="295"/>
      <c r="G140" s="171"/>
    </row>
    <row r="141" spans="1:7" ht="20.100000000000001" hidden="1" customHeight="1" x14ac:dyDescent="0.3">
      <c r="A141" s="184" t="s">
        <v>379</v>
      </c>
      <c r="B141" s="181" t="s">
        <v>380</v>
      </c>
      <c r="C141" s="180" t="s">
        <v>230</v>
      </c>
      <c r="D141" s="185">
        <f t="shared" si="1"/>
        <v>0</v>
      </c>
      <c r="E141" s="185">
        <f t="shared" si="1"/>
        <v>0</v>
      </c>
      <c r="F141" s="295"/>
      <c r="G141" s="171"/>
    </row>
    <row r="142" spans="1:7" ht="35.1" hidden="1" customHeight="1" x14ac:dyDescent="0.3">
      <c r="A142" s="184" t="s">
        <v>249</v>
      </c>
      <c r="B142" s="181" t="s">
        <v>380</v>
      </c>
      <c r="C142" s="180" t="s">
        <v>323</v>
      </c>
      <c r="D142" s="185">
        <f t="shared" si="1"/>
        <v>0</v>
      </c>
      <c r="E142" s="185">
        <f t="shared" si="1"/>
        <v>0</v>
      </c>
      <c r="F142" s="295"/>
      <c r="G142" s="171"/>
    </row>
    <row r="143" spans="1:7" ht="35.1" hidden="1" customHeight="1" x14ac:dyDescent="0.3">
      <c r="A143" s="184" t="s">
        <v>250</v>
      </c>
      <c r="B143" s="181" t="s">
        <v>380</v>
      </c>
      <c r="C143" s="180" t="s">
        <v>324</v>
      </c>
      <c r="D143" s="185"/>
      <c r="E143" s="185"/>
      <c r="F143" s="295"/>
      <c r="G143" s="171"/>
    </row>
    <row r="144" spans="1:7" ht="35.1" hidden="1" customHeight="1" x14ac:dyDescent="0.3">
      <c r="A144" s="184" t="s">
        <v>381</v>
      </c>
      <c r="B144" s="181" t="s">
        <v>382</v>
      </c>
      <c r="C144" s="180" t="s">
        <v>230</v>
      </c>
      <c r="D144" s="185">
        <f t="shared" ref="D144:E146" si="2">D145</f>
        <v>0</v>
      </c>
      <c r="E144" s="185">
        <f t="shared" si="2"/>
        <v>0</v>
      </c>
      <c r="F144" s="295"/>
      <c r="G144" s="171"/>
    </row>
    <row r="145" spans="1:7" ht="20.100000000000001" hidden="1" customHeight="1" x14ac:dyDescent="0.3">
      <c r="A145" s="184" t="s">
        <v>379</v>
      </c>
      <c r="B145" s="181" t="s">
        <v>383</v>
      </c>
      <c r="C145" s="180" t="s">
        <v>230</v>
      </c>
      <c r="D145" s="185">
        <f t="shared" si="2"/>
        <v>0</v>
      </c>
      <c r="E145" s="185">
        <f t="shared" si="2"/>
        <v>0</v>
      </c>
      <c r="F145" s="295"/>
      <c r="G145" s="171"/>
    </row>
    <row r="146" spans="1:7" ht="35.1" hidden="1" customHeight="1" x14ac:dyDescent="0.3">
      <c r="A146" s="184" t="s">
        <v>249</v>
      </c>
      <c r="B146" s="181" t="s">
        <v>383</v>
      </c>
      <c r="C146" s="180" t="s">
        <v>323</v>
      </c>
      <c r="D146" s="185">
        <f t="shared" si="2"/>
        <v>0</v>
      </c>
      <c r="E146" s="185">
        <f t="shared" si="2"/>
        <v>0</v>
      </c>
      <c r="F146" s="295"/>
      <c r="G146" s="171"/>
    </row>
    <row r="147" spans="1:7" ht="35.1" hidden="1" customHeight="1" x14ac:dyDescent="0.3">
      <c r="A147" s="184" t="s">
        <v>250</v>
      </c>
      <c r="B147" s="181" t="s">
        <v>383</v>
      </c>
      <c r="C147" s="180" t="s">
        <v>324</v>
      </c>
      <c r="D147" s="185"/>
      <c r="E147" s="185"/>
      <c r="F147" s="295"/>
      <c r="G147" s="171"/>
    </row>
    <row r="148" spans="1:7" ht="65.099999999999994" hidden="1" customHeight="1" x14ac:dyDescent="0.3">
      <c r="A148" s="291" t="s">
        <v>384</v>
      </c>
      <c r="B148" s="292" t="s">
        <v>385</v>
      </c>
      <c r="C148" s="293" t="s">
        <v>230</v>
      </c>
      <c r="D148" s="294">
        <f>D149</f>
        <v>0</v>
      </c>
      <c r="E148" s="294">
        <f>E149</f>
        <v>0</v>
      </c>
      <c r="F148" s="295"/>
      <c r="G148" s="171"/>
    </row>
    <row r="149" spans="1:7" ht="35.1" hidden="1" customHeight="1" x14ac:dyDescent="0.3">
      <c r="A149" s="184" t="s">
        <v>386</v>
      </c>
      <c r="B149" s="181" t="s">
        <v>387</v>
      </c>
      <c r="C149" s="180" t="s">
        <v>230</v>
      </c>
      <c r="D149" s="185">
        <f t="shared" ref="D149:E151" si="3">D150</f>
        <v>0</v>
      </c>
      <c r="E149" s="185">
        <f t="shared" si="3"/>
        <v>0</v>
      </c>
      <c r="F149" s="295"/>
      <c r="G149" s="171"/>
    </row>
    <row r="150" spans="1:7" ht="20.100000000000001" hidden="1" customHeight="1" x14ac:dyDescent="0.3">
      <c r="A150" s="184" t="s">
        <v>388</v>
      </c>
      <c r="B150" s="181" t="s">
        <v>389</v>
      </c>
      <c r="C150" s="180" t="s">
        <v>230</v>
      </c>
      <c r="D150" s="185">
        <f t="shared" si="3"/>
        <v>0</v>
      </c>
      <c r="E150" s="185">
        <f t="shared" si="3"/>
        <v>0</v>
      </c>
      <c r="F150" s="295"/>
      <c r="G150" s="171"/>
    </row>
    <row r="151" spans="1:7" ht="35.1" hidden="1" customHeight="1" x14ac:dyDescent="0.3">
      <c r="A151" s="184" t="s">
        <v>249</v>
      </c>
      <c r="B151" s="181" t="s">
        <v>389</v>
      </c>
      <c r="C151" s="180" t="s">
        <v>323</v>
      </c>
      <c r="D151" s="185">
        <f t="shared" si="3"/>
        <v>0</v>
      </c>
      <c r="E151" s="185">
        <f t="shared" si="3"/>
        <v>0</v>
      </c>
      <c r="F151" s="295"/>
      <c r="G151" s="171"/>
    </row>
    <row r="152" spans="1:7" ht="35.1" hidden="1" customHeight="1" x14ac:dyDescent="0.3">
      <c r="A152" s="184" t="s">
        <v>250</v>
      </c>
      <c r="B152" s="181" t="s">
        <v>389</v>
      </c>
      <c r="C152" s="180" t="s">
        <v>324</v>
      </c>
      <c r="D152" s="185"/>
      <c r="E152" s="185"/>
      <c r="F152" s="296"/>
      <c r="G152" s="171"/>
    </row>
    <row r="153" spans="1:7" ht="40.5" customHeight="1" x14ac:dyDescent="0.3">
      <c r="A153" s="229" t="s">
        <v>390</v>
      </c>
      <c r="B153" s="270"/>
      <c r="C153" s="262"/>
      <c r="D153" s="297">
        <f>D165+D154+D180+D175+D202+D159+D214+D218</f>
        <v>4614630.8199999994</v>
      </c>
      <c r="E153" s="297">
        <f>E165+E154+E180+E175+E202+E159+E214+E218+E226</f>
        <v>4647007.45</v>
      </c>
      <c r="F153" s="297">
        <f>F165+F154+F180+F175+F202+F159+F214+F218+F226</f>
        <v>4671385.92</v>
      </c>
    </row>
    <row r="154" spans="1:7" ht="36.75" customHeight="1" x14ac:dyDescent="0.3">
      <c r="A154" s="184" t="s">
        <v>246</v>
      </c>
      <c r="B154" s="181" t="s">
        <v>247</v>
      </c>
      <c r="C154" s="182" t="s">
        <v>230</v>
      </c>
      <c r="D154" s="183">
        <f t="shared" ref="D154:F157" si="4">D155</f>
        <v>87500</v>
      </c>
      <c r="E154" s="183">
        <f t="shared" si="4"/>
        <v>87500</v>
      </c>
      <c r="F154" s="183">
        <f t="shared" si="4"/>
        <v>87500</v>
      </c>
    </row>
    <row r="155" spans="1:7" ht="51" customHeight="1" x14ac:dyDescent="0.3">
      <c r="A155" s="184" t="s">
        <v>452</v>
      </c>
      <c r="B155" s="181" t="s">
        <v>453</v>
      </c>
      <c r="C155" s="182" t="s">
        <v>230</v>
      </c>
      <c r="D155" s="183">
        <f t="shared" si="4"/>
        <v>87500</v>
      </c>
      <c r="E155" s="183">
        <f t="shared" si="4"/>
        <v>87500</v>
      </c>
      <c r="F155" s="183">
        <f t="shared" si="4"/>
        <v>87500</v>
      </c>
    </row>
    <row r="156" spans="1:7" ht="35.25" customHeight="1" x14ac:dyDescent="0.3">
      <c r="A156" s="184" t="s">
        <v>248</v>
      </c>
      <c r="B156" s="181" t="s">
        <v>454</v>
      </c>
      <c r="C156" s="182" t="s">
        <v>230</v>
      </c>
      <c r="D156" s="183">
        <f t="shared" si="4"/>
        <v>87500</v>
      </c>
      <c r="E156" s="183">
        <f t="shared" si="4"/>
        <v>87500</v>
      </c>
      <c r="F156" s="183">
        <f t="shared" si="4"/>
        <v>87500</v>
      </c>
    </row>
    <row r="157" spans="1:7" ht="36.75" customHeight="1" x14ac:dyDescent="0.3">
      <c r="A157" s="184" t="s">
        <v>249</v>
      </c>
      <c r="B157" s="181" t="s">
        <v>454</v>
      </c>
      <c r="C157" s="182">
        <v>200</v>
      </c>
      <c r="D157" s="183">
        <f t="shared" si="4"/>
        <v>87500</v>
      </c>
      <c r="E157" s="183">
        <f t="shared" si="4"/>
        <v>87500</v>
      </c>
      <c r="F157" s="183">
        <f t="shared" si="4"/>
        <v>87500</v>
      </c>
    </row>
    <row r="158" spans="1:7" ht="36" customHeight="1" x14ac:dyDescent="0.3">
      <c r="A158" s="184" t="s">
        <v>250</v>
      </c>
      <c r="B158" s="181" t="s">
        <v>454</v>
      </c>
      <c r="C158" s="182">
        <v>240</v>
      </c>
      <c r="D158" s="183">
        <f>Прил5!G30</f>
        <v>87500</v>
      </c>
      <c r="E158" s="183">
        <f>Прил5!H30</f>
        <v>87500</v>
      </c>
      <c r="F158" s="183">
        <f>Прил5!I30</f>
        <v>87500</v>
      </c>
    </row>
    <row r="159" spans="1:7" ht="28.5" customHeight="1" x14ac:dyDescent="0.3">
      <c r="A159" s="178" t="s">
        <v>271</v>
      </c>
      <c r="B159" s="181" t="s">
        <v>272</v>
      </c>
      <c r="C159" s="182" t="s">
        <v>230</v>
      </c>
      <c r="D159" s="183">
        <f>D160</f>
        <v>215472.52</v>
      </c>
      <c r="E159" s="183">
        <f t="shared" ref="E159:F159" si="5">E160</f>
        <v>223916.16</v>
      </c>
      <c r="F159" s="183">
        <f t="shared" si="5"/>
        <v>233844.66999999998</v>
      </c>
    </row>
    <row r="160" spans="1:7" ht="86.25" customHeight="1" x14ac:dyDescent="0.3">
      <c r="A160" s="178" t="s">
        <v>455</v>
      </c>
      <c r="B160" s="181" t="s">
        <v>456</v>
      </c>
      <c r="C160" s="180" t="s">
        <v>230</v>
      </c>
      <c r="D160" s="185">
        <f>D161+D163</f>
        <v>215472.52</v>
      </c>
      <c r="E160" s="185">
        <f t="shared" ref="E160:F160" si="6">E161+E163</f>
        <v>223916.16</v>
      </c>
      <c r="F160" s="185">
        <f t="shared" si="6"/>
        <v>233844.66999999998</v>
      </c>
    </row>
    <row r="161" spans="1:6" ht="62.4" x14ac:dyDescent="0.3">
      <c r="A161" s="184" t="s">
        <v>237</v>
      </c>
      <c r="B161" s="181" t="s">
        <v>456</v>
      </c>
      <c r="C161" s="180">
        <v>100</v>
      </c>
      <c r="D161" s="185">
        <f>D162</f>
        <v>206477.53</v>
      </c>
      <c r="E161" s="185">
        <f t="shared" ref="E161:F161" si="7">E162</f>
        <v>214740.03</v>
      </c>
      <c r="F161" s="185">
        <f t="shared" si="7"/>
        <v>223352.21</v>
      </c>
    </row>
    <row r="162" spans="1:6" ht="31.2" x14ac:dyDescent="0.3">
      <c r="A162" s="184" t="s">
        <v>238</v>
      </c>
      <c r="B162" s="181" t="s">
        <v>456</v>
      </c>
      <c r="C162" s="180">
        <v>120</v>
      </c>
      <c r="D162" s="183">
        <f>Прил5!G65</f>
        <v>206477.53</v>
      </c>
      <c r="E162" s="183">
        <f>Прил5!H65</f>
        <v>214740.03</v>
      </c>
      <c r="F162" s="183">
        <f>Прил5!I65</f>
        <v>223352.21</v>
      </c>
    </row>
    <row r="163" spans="1:6" ht="35.25" customHeight="1" x14ac:dyDescent="0.3">
      <c r="A163" s="184" t="s">
        <v>249</v>
      </c>
      <c r="B163" s="181" t="s">
        <v>456</v>
      </c>
      <c r="C163" s="182">
        <v>200</v>
      </c>
      <c r="D163" s="183">
        <f>D164</f>
        <v>8994.99</v>
      </c>
      <c r="E163" s="183">
        <f t="shared" ref="E163:F163" si="8">E164</f>
        <v>9176.1299999999992</v>
      </c>
      <c r="F163" s="183">
        <f t="shared" si="8"/>
        <v>10492.46</v>
      </c>
    </row>
    <row r="164" spans="1:6" ht="38.25" customHeight="1" x14ac:dyDescent="0.3">
      <c r="A164" s="184" t="s">
        <v>250</v>
      </c>
      <c r="B164" s="181" t="s">
        <v>456</v>
      </c>
      <c r="C164" s="182">
        <v>240</v>
      </c>
      <c r="D164" s="185">
        <f>Прил5!G67</f>
        <v>8994.99</v>
      </c>
      <c r="E164" s="185">
        <f>Прил5!H67</f>
        <v>9176.1299999999992</v>
      </c>
      <c r="F164" s="185">
        <f>Прил5!I67</f>
        <v>10492.46</v>
      </c>
    </row>
    <row r="165" spans="1:6" ht="37.5" customHeight="1" x14ac:dyDescent="0.3">
      <c r="A165" s="198" t="s">
        <v>231</v>
      </c>
      <c r="B165" s="201" t="s">
        <v>232</v>
      </c>
      <c r="C165" s="202" t="s">
        <v>230</v>
      </c>
      <c r="D165" s="203">
        <f>D166</f>
        <v>934276.14</v>
      </c>
      <c r="E165" s="203">
        <f t="shared" ref="E165:F168" si="9">E166</f>
        <v>934276.14</v>
      </c>
      <c r="F165" s="203">
        <f t="shared" si="9"/>
        <v>934276.14</v>
      </c>
    </row>
    <row r="166" spans="1:6" ht="23.25" customHeight="1" x14ac:dyDescent="0.3">
      <c r="A166" s="178" t="s">
        <v>233</v>
      </c>
      <c r="B166" s="181" t="s">
        <v>234</v>
      </c>
      <c r="C166" s="182" t="s">
        <v>230</v>
      </c>
      <c r="D166" s="183">
        <f>D167</f>
        <v>934276.14</v>
      </c>
      <c r="E166" s="183">
        <f t="shared" si="9"/>
        <v>934276.14</v>
      </c>
      <c r="F166" s="183">
        <f t="shared" si="9"/>
        <v>934276.14</v>
      </c>
    </row>
    <row r="167" spans="1:6" ht="38.25" customHeight="1" x14ac:dyDescent="0.3">
      <c r="A167" s="184" t="s">
        <v>235</v>
      </c>
      <c r="B167" s="181" t="s">
        <v>236</v>
      </c>
      <c r="C167" s="182" t="s">
        <v>230</v>
      </c>
      <c r="D167" s="183">
        <f>D168</f>
        <v>934276.14</v>
      </c>
      <c r="E167" s="183">
        <f t="shared" si="9"/>
        <v>934276.14</v>
      </c>
      <c r="F167" s="183">
        <f t="shared" si="9"/>
        <v>934276.14</v>
      </c>
    </row>
    <row r="168" spans="1:6" ht="62.4" x14ac:dyDescent="0.3">
      <c r="A168" s="184" t="s">
        <v>237</v>
      </c>
      <c r="B168" s="181" t="s">
        <v>236</v>
      </c>
      <c r="C168" s="180">
        <v>100</v>
      </c>
      <c r="D168" s="185">
        <f>D169</f>
        <v>934276.14</v>
      </c>
      <c r="E168" s="185">
        <f t="shared" si="9"/>
        <v>934276.14</v>
      </c>
      <c r="F168" s="185">
        <f t="shared" si="9"/>
        <v>934276.14</v>
      </c>
    </row>
    <row r="169" spans="1:6" ht="37.5" customHeight="1" x14ac:dyDescent="0.3">
      <c r="A169" s="184" t="s">
        <v>238</v>
      </c>
      <c r="B169" s="181" t="s">
        <v>236</v>
      </c>
      <c r="C169" s="180">
        <v>120</v>
      </c>
      <c r="D169" s="185">
        <f>Прил5!G18</f>
        <v>934276.14</v>
      </c>
      <c r="E169" s="185">
        <f>Прил5!H18</f>
        <v>934276.14</v>
      </c>
      <c r="F169" s="185">
        <f>Прил5!I18</f>
        <v>934276.14</v>
      </c>
    </row>
    <row r="170" spans="1:6" ht="18" hidden="1" customHeight="1" x14ac:dyDescent="0.3">
      <c r="A170" s="198" t="s">
        <v>240</v>
      </c>
      <c r="B170" s="201" t="s">
        <v>241</v>
      </c>
      <c r="C170" s="200"/>
      <c r="D170" s="208">
        <f>D171</f>
        <v>0</v>
      </c>
      <c r="E170" s="208">
        <f t="shared" ref="E170:E173" si="10">E171</f>
        <v>0</v>
      </c>
      <c r="F170" s="290"/>
    </row>
    <row r="171" spans="1:6" ht="21.75" hidden="1" customHeight="1" x14ac:dyDescent="0.3">
      <c r="A171" s="178" t="s">
        <v>242</v>
      </c>
      <c r="B171" s="181" t="s">
        <v>243</v>
      </c>
      <c r="C171" s="180"/>
      <c r="D171" s="185">
        <f>D172</f>
        <v>0</v>
      </c>
      <c r="E171" s="185">
        <f t="shared" si="10"/>
        <v>0</v>
      </c>
      <c r="F171" s="290"/>
    </row>
    <row r="172" spans="1:6" ht="24" hidden="1" customHeight="1" x14ac:dyDescent="0.3">
      <c r="A172" s="184" t="s">
        <v>244</v>
      </c>
      <c r="B172" s="181" t="s">
        <v>245</v>
      </c>
      <c r="C172" s="180"/>
      <c r="D172" s="185">
        <f>D173</f>
        <v>0</v>
      </c>
      <c r="E172" s="185">
        <f t="shared" si="10"/>
        <v>0</v>
      </c>
      <c r="F172" s="290"/>
    </row>
    <row r="173" spans="1:6" ht="72" hidden="1" customHeight="1" x14ac:dyDescent="0.3">
      <c r="A173" s="184" t="s">
        <v>237</v>
      </c>
      <c r="B173" s="181" t="s">
        <v>245</v>
      </c>
      <c r="C173" s="182">
        <v>100</v>
      </c>
      <c r="D173" s="183">
        <f>D174</f>
        <v>0</v>
      </c>
      <c r="E173" s="183">
        <f t="shared" si="10"/>
        <v>0</v>
      </c>
      <c r="F173" s="290"/>
    </row>
    <row r="174" spans="1:6" ht="34.5" hidden="1" customHeight="1" x14ac:dyDescent="0.3">
      <c r="A174" s="184" t="s">
        <v>238</v>
      </c>
      <c r="B174" s="181" t="s">
        <v>245</v>
      </c>
      <c r="C174" s="180">
        <v>120</v>
      </c>
      <c r="D174" s="185"/>
      <c r="E174" s="185"/>
      <c r="F174" s="290"/>
    </row>
    <row r="175" spans="1:6" ht="24" customHeight="1" x14ac:dyDescent="0.3">
      <c r="A175" s="198" t="s">
        <v>259</v>
      </c>
      <c r="B175" s="201" t="s">
        <v>260</v>
      </c>
      <c r="C175" s="202" t="s">
        <v>230</v>
      </c>
      <c r="D175" s="203">
        <f>D176</f>
        <v>65233</v>
      </c>
      <c r="E175" s="203">
        <f t="shared" ref="E175:F178" si="11">E176</f>
        <v>65233</v>
      </c>
      <c r="F175" s="203">
        <f t="shared" si="11"/>
        <v>65233</v>
      </c>
    </row>
    <row r="176" spans="1:6" ht="25.5" customHeight="1" x14ac:dyDescent="0.3">
      <c r="A176" s="184" t="s">
        <v>261</v>
      </c>
      <c r="B176" s="181" t="s">
        <v>262</v>
      </c>
      <c r="C176" s="182" t="s">
        <v>230</v>
      </c>
      <c r="D176" s="183">
        <f>D177</f>
        <v>65233</v>
      </c>
      <c r="E176" s="183">
        <f t="shared" si="11"/>
        <v>65233</v>
      </c>
      <c r="F176" s="183">
        <f t="shared" si="11"/>
        <v>65233</v>
      </c>
    </row>
    <row r="177" spans="1:6" ht="37.5" customHeight="1" x14ac:dyDescent="0.3">
      <c r="A177" s="184" t="s">
        <v>256</v>
      </c>
      <c r="B177" s="181" t="s">
        <v>443</v>
      </c>
      <c r="C177" s="182" t="s">
        <v>230</v>
      </c>
      <c r="D177" s="183">
        <f>D178</f>
        <v>65233</v>
      </c>
      <c r="E177" s="183">
        <f t="shared" si="11"/>
        <v>65233</v>
      </c>
      <c r="F177" s="183">
        <f t="shared" si="11"/>
        <v>65233</v>
      </c>
    </row>
    <row r="178" spans="1:6" ht="20.25" customHeight="1" x14ac:dyDescent="0.3">
      <c r="A178" s="184" t="s">
        <v>257</v>
      </c>
      <c r="B178" s="181" t="s">
        <v>444</v>
      </c>
      <c r="C178" s="182">
        <v>500</v>
      </c>
      <c r="D178" s="183">
        <f>D179</f>
        <v>65233</v>
      </c>
      <c r="E178" s="183">
        <f t="shared" si="11"/>
        <v>65233</v>
      </c>
      <c r="F178" s="183">
        <f t="shared" si="11"/>
        <v>65233</v>
      </c>
    </row>
    <row r="179" spans="1:6" ht="21.75" customHeight="1" x14ac:dyDescent="0.3">
      <c r="A179" s="198" t="s">
        <v>258</v>
      </c>
      <c r="B179" s="201" t="s">
        <v>445</v>
      </c>
      <c r="C179" s="202">
        <v>540</v>
      </c>
      <c r="D179" s="203">
        <f>Прил5!G47</f>
        <v>65233</v>
      </c>
      <c r="E179" s="203">
        <f>Прил5!H47</f>
        <v>65233</v>
      </c>
      <c r="F179" s="203">
        <f>Прил5!I47</f>
        <v>65233</v>
      </c>
    </row>
    <row r="180" spans="1:6" x14ac:dyDescent="0.3">
      <c r="A180" s="198" t="s">
        <v>251</v>
      </c>
      <c r="B180" s="201" t="s">
        <v>252</v>
      </c>
      <c r="C180" s="202" t="s">
        <v>230</v>
      </c>
      <c r="D180" s="203">
        <f>D181+D199+D188+D195</f>
        <v>3112968.55</v>
      </c>
      <c r="E180" s="203">
        <f t="shared" ref="E180:F180" si="12">E181+E199+E188+E195</f>
        <v>3102968.55</v>
      </c>
      <c r="F180" s="203">
        <f t="shared" si="12"/>
        <v>3002968.55</v>
      </c>
    </row>
    <row r="181" spans="1:6" ht="31.2" x14ac:dyDescent="0.3">
      <c r="A181" s="184" t="s">
        <v>235</v>
      </c>
      <c r="B181" s="181" t="s">
        <v>253</v>
      </c>
      <c r="C181" s="180" t="s">
        <v>230</v>
      </c>
      <c r="D181" s="185">
        <f>D182+D184+D186</f>
        <v>2467424.5499999998</v>
      </c>
      <c r="E181" s="185">
        <f t="shared" ref="E181:F181" si="13">E182+E184+E186</f>
        <v>2467424.5499999998</v>
      </c>
      <c r="F181" s="185">
        <f t="shared" si="13"/>
        <v>2367424.5499999998</v>
      </c>
    </row>
    <row r="182" spans="1:6" ht="62.4" x14ac:dyDescent="0.3">
      <c r="A182" s="184" t="s">
        <v>237</v>
      </c>
      <c r="B182" s="181" t="s">
        <v>253</v>
      </c>
      <c r="C182" s="180">
        <v>100</v>
      </c>
      <c r="D182" s="185">
        <f>D183</f>
        <v>2194074.5499999998</v>
      </c>
      <c r="E182" s="185">
        <f t="shared" ref="E182:F182" si="14">E183</f>
        <v>2194074.5499999998</v>
      </c>
      <c r="F182" s="185">
        <f t="shared" si="14"/>
        <v>2194074.5499999998</v>
      </c>
    </row>
    <row r="183" spans="1:6" ht="31.2" x14ac:dyDescent="0.3">
      <c r="A183" s="184" t="s">
        <v>238</v>
      </c>
      <c r="B183" s="181" t="s">
        <v>253</v>
      </c>
      <c r="C183" s="180">
        <v>120</v>
      </c>
      <c r="D183" s="185">
        <f>Прил5!G34</f>
        <v>2194074.5499999998</v>
      </c>
      <c r="E183" s="185">
        <f>Прил5!H34</f>
        <v>2194074.5499999998</v>
      </c>
      <c r="F183" s="185">
        <f>Прил5!I34</f>
        <v>2194074.5499999998</v>
      </c>
    </row>
    <row r="184" spans="1:6" ht="36.75" customHeight="1" x14ac:dyDescent="0.3">
      <c r="A184" s="184" t="s">
        <v>249</v>
      </c>
      <c r="B184" s="181" t="s">
        <v>253</v>
      </c>
      <c r="C184" s="180">
        <v>200</v>
      </c>
      <c r="D184" s="185">
        <f>D185</f>
        <v>267350</v>
      </c>
      <c r="E184" s="185">
        <f t="shared" ref="E184:F184" si="15">E185</f>
        <v>267350</v>
      </c>
      <c r="F184" s="185">
        <f t="shared" si="15"/>
        <v>167350</v>
      </c>
    </row>
    <row r="185" spans="1:6" ht="33" customHeight="1" x14ac:dyDescent="0.3">
      <c r="A185" s="184" t="s">
        <v>250</v>
      </c>
      <c r="B185" s="181" t="s">
        <v>253</v>
      </c>
      <c r="C185" s="180">
        <v>240</v>
      </c>
      <c r="D185" s="185">
        <f>Прил5!G36</f>
        <v>267350</v>
      </c>
      <c r="E185" s="185">
        <f>Прил5!H36</f>
        <v>267350</v>
      </c>
      <c r="F185" s="185">
        <f>Прил5!I36</f>
        <v>167350</v>
      </c>
    </row>
    <row r="186" spans="1:6" ht="21.75" customHeight="1" x14ac:dyDescent="0.3">
      <c r="A186" s="184" t="s">
        <v>254</v>
      </c>
      <c r="B186" s="181" t="s">
        <v>253</v>
      </c>
      <c r="C186" s="180">
        <v>800</v>
      </c>
      <c r="D186" s="185">
        <f>D187</f>
        <v>6000</v>
      </c>
      <c r="E186" s="185">
        <f t="shared" ref="E186:F186" si="16">E187</f>
        <v>6000</v>
      </c>
      <c r="F186" s="185">
        <f t="shared" si="16"/>
        <v>6000</v>
      </c>
    </row>
    <row r="187" spans="1:6" ht="18.75" customHeight="1" x14ac:dyDescent="0.3">
      <c r="A187" s="184" t="s">
        <v>255</v>
      </c>
      <c r="B187" s="181" t="s">
        <v>253</v>
      </c>
      <c r="C187" s="180">
        <v>850</v>
      </c>
      <c r="D187" s="185">
        <f>Прил5!G38</f>
        <v>6000</v>
      </c>
      <c r="E187" s="185">
        <f>Прил5!H38</f>
        <v>6000</v>
      </c>
      <c r="F187" s="185">
        <f>Прил5!I38</f>
        <v>6000</v>
      </c>
    </row>
    <row r="188" spans="1:6" ht="23.25" customHeight="1" x14ac:dyDescent="0.3">
      <c r="A188" s="178" t="s">
        <v>269</v>
      </c>
      <c r="B188" s="181" t="s">
        <v>270</v>
      </c>
      <c r="C188" s="182" t="s">
        <v>230</v>
      </c>
      <c r="D188" s="183">
        <f>D189+D193+D191</f>
        <v>10000</v>
      </c>
      <c r="E188" s="183">
        <f>E189+E193+E191</f>
        <v>0</v>
      </c>
      <c r="F188" s="183">
        <f>F189+F193+F191</f>
        <v>0</v>
      </c>
    </row>
    <row r="189" spans="1:6" ht="36.75" customHeight="1" x14ac:dyDescent="0.3">
      <c r="A189" s="184" t="s">
        <v>249</v>
      </c>
      <c r="B189" s="181" t="s">
        <v>270</v>
      </c>
      <c r="C189" s="182">
        <v>200</v>
      </c>
      <c r="D189" s="183">
        <f>D190</f>
        <v>10000</v>
      </c>
      <c r="E189" s="183">
        <f t="shared" ref="E189:F189" si="17">E190</f>
        <v>0</v>
      </c>
      <c r="F189" s="183">
        <f t="shared" si="17"/>
        <v>0</v>
      </c>
    </row>
    <row r="190" spans="1:6" ht="36.75" customHeight="1" x14ac:dyDescent="0.3">
      <c r="A190" s="184" t="s">
        <v>250</v>
      </c>
      <c r="B190" s="181" t="s">
        <v>270</v>
      </c>
      <c r="C190" s="182">
        <v>240</v>
      </c>
      <c r="D190" s="183">
        <f>Прил5!G57</f>
        <v>10000</v>
      </c>
      <c r="E190" s="183">
        <f>Прил5!H57</f>
        <v>0</v>
      </c>
      <c r="F190" s="183">
        <f>Прил5!I57</f>
        <v>0</v>
      </c>
    </row>
    <row r="191" spans="1:6" ht="20.100000000000001" hidden="1" customHeight="1" x14ac:dyDescent="0.3">
      <c r="A191" s="184" t="s">
        <v>257</v>
      </c>
      <c r="B191" s="181" t="s">
        <v>270</v>
      </c>
      <c r="C191" s="182">
        <v>500</v>
      </c>
      <c r="D191" s="298">
        <f>D192</f>
        <v>0</v>
      </c>
      <c r="E191" s="298">
        <f t="shared" ref="E191:F191" si="18">E192</f>
        <v>0</v>
      </c>
      <c r="F191" s="298">
        <f t="shared" si="18"/>
        <v>0</v>
      </c>
    </row>
    <row r="192" spans="1:6" ht="20.100000000000001" hidden="1" customHeight="1" x14ac:dyDescent="0.3">
      <c r="A192" s="184" t="s">
        <v>258</v>
      </c>
      <c r="B192" s="181" t="s">
        <v>270</v>
      </c>
      <c r="C192" s="182">
        <v>540</v>
      </c>
      <c r="D192" s="298"/>
      <c r="E192" s="299"/>
      <c r="F192" s="290"/>
    </row>
    <row r="193" spans="1:8" ht="21" hidden="1" customHeight="1" x14ac:dyDescent="0.3">
      <c r="A193" s="184" t="s">
        <v>254</v>
      </c>
      <c r="B193" s="181" t="s">
        <v>270</v>
      </c>
      <c r="C193" s="180">
        <v>800</v>
      </c>
      <c r="D193" s="185">
        <f>D194</f>
        <v>0</v>
      </c>
      <c r="E193" s="185">
        <f t="shared" ref="E193:F193" si="19">E194</f>
        <v>0</v>
      </c>
      <c r="F193" s="185">
        <f t="shared" si="19"/>
        <v>0</v>
      </c>
    </row>
    <row r="194" spans="1:8" ht="21.75" hidden="1" customHeight="1" x14ac:dyDescent="0.3">
      <c r="A194" s="400" t="s">
        <v>255</v>
      </c>
      <c r="B194" s="401" t="s">
        <v>270</v>
      </c>
      <c r="C194" s="402">
        <v>850</v>
      </c>
      <c r="D194" s="403"/>
      <c r="E194" s="403"/>
      <c r="F194" s="404"/>
    </row>
    <row r="195" spans="1:8" ht="20.100000000000001" customHeight="1" x14ac:dyDescent="0.3">
      <c r="A195" s="184" t="s">
        <v>251</v>
      </c>
      <c r="B195" s="181" t="s">
        <v>252</v>
      </c>
      <c r="C195" s="180" t="s">
        <v>230</v>
      </c>
      <c r="D195" s="183">
        <f>D196</f>
        <v>136250</v>
      </c>
      <c r="E195" s="183">
        <f t="shared" ref="E195:F197" si="20">E196</f>
        <v>136250</v>
      </c>
      <c r="F195" s="183">
        <f t="shared" si="20"/>
        <v>136250</v>
      </c>
      <c r="G195" s="186"/>
      <c r="H195" s="171"/>
    </row>
    <row r="196" spans="1:8" ht="20.100000000000001" customHeight="1" x14ac:dyDescent="0.3">
      <c r="A196" s="184" t="s">
        <v>325</v>
      </c>
      <c r="B196" s="181" t="s">
        <v>326</v>
      </c>
      <c r="C196" s="200" t="s">
        <v>230</v>
      </c>
      <c r="D196" s="183">
        <f>D197</f>
        <v>136250</v>
      </c>
      <c r="E196" s="183">
        <f t="shared" si="20"/>
        <v>136250</v>
      </c>
      <c r="F196" s="183">
        <f t="shared" si="20"/>
        <v>136250</v>
      </c>
      <c r="G196" s="186"/>
      <c r="H196" s="171"/>
    </row>
    <row r="197" spans="1:8" ht="20.100000000000001" customHeight="1" x14ac:dyDescent="0.3">
      <c r="A197" s="184" t="s">
        <v>327</v>
      </c>
      <c r="B197" s="181" t="s">
        <v>326</v>
      </c>
      <c r="C197" s="182">
        <v>300</v>
      </c>
      <c r="D197" s="183">
        <f>D198</f>
        <v>136250</v>
      </c>
      <c r="E197" s="183">
        <f t="shared" si="20"/>
        <v>136250</v>
      </c>
      <c r="F197" s="183">
        <f t="shared" si="20"/>
        <v>136250</v>
      </c>
      <c r="G197" s="186"/>
      <c r="H197" s="171"/>
    </row>
    <row r="198" spans="1:8" ht="20.100000000000001" customHeight="1" x14ac:dyDescent="0.3">
      <c r="A198" s="184" t="s">
        <v>328</v>
      </c>
      <c r="B198" s="181" t="s">
        <v>326</v>
      </c>
      <c r="C198" s="182">
        <v>310</v>
      </c>
      <c r="D198" s="183">
        <f>Прил5!G139</f>
        <v>136250</v>
      </c>
      <c r="E198" s="183">
        <f>Прил5!H139</f>
        <v>136250</v>
      </c>
      <c r="F198" s="183">
        <f>Прил5!I139</f>
        <v>136250</v>
      </c>
      <c r="G198" s="186"/>
      <c r="H198" s="171"/>
    </row>
    <row r="199" spans="1:8" ht="42.75" customHeight="1" x14ac:dyDescent="0.3">
      <c r="A199" s="198" t="s">
        <v>256</v>
      </c>
      <c r="B199" s="201" t="s">
        <v>440</v>
      </c>
      <c r="C199" s="200" t="s">
        <v>230</v>
      </c>
      <c r="D199" s="208">
        <f>D200</f>
        <v>499294</v>
      </c>
      <c r="E199" s="208">
        <f t="shared" ref="E199:F200" si="21">E200</f>
        <v>499294</v>
      </c>
      <c r="F199" s="208">
        <f t="shared" si="21"/>
        <v>499294</v>
      </c>
    </row>
    <row r="200" spans="1:8" ht="20.25" customHeight="1" x14ac:dyDescent="0.3">
      <c r="A200" s="184" t="s">
        <v>257</v>
      </c>
      <c r="B200" s="181" t="s">
        <v>441</v>
      </c>
      <c r="C200" s="180">
        <v>500</v>
      </c>
      <c r="D200" s="185">
        <f>D201</f>
        <v>499294</v>
      </c>
      <c r="E200" s="185">
        <f t="shared" si="21"/>
        <v>499294</v>
      </c>
      <c r="F200" s="185">
        <f t="shared" si="21"/>
        <v>499294</v>
      </c>
    </row>
    <row r="201" spans="1:8" ht="21" customHeight="1" x14ac:dyDescent="0.3">
      <c r="A201" s="184" t="s">
        <v>258</v>
      </c>
      <c r="B201" s="181" t="s">
        <v>442</v>
      </c>
      <c r="C201" s="180">
        <v>540</v>
      </c>
      <c r="D201" s="185">
        <f>Прил5!G41</f>
        <v>499294</v>
      </c>
      <c r="E201" s="185">
        <f>Прил5!H41</f>
        <v>499294</v>
      </c>
      <c r="F201" s="185">
        <f>Прил5!I41</f>
        <v>499294</v>
      </c>
    </row>
    <row r="202" spans="1:8" ht="21" customHeight="1" x14ac:dyDescent="0.3">
      <c r="A202" s="198" t="s">
        <v>263</v>
      </c>
      <c r="B202" s="201" t="s">
        <v>479</v>
      </c>
      <c r="C202" s="202" t="s">
        <v>230</v>
      </c>
      <c r="D202" s="203">
        <f>D203</f>
        <v>5000</v>
      </c>
      <c r="E202" s="203">
        <f t="shared" ref="E202:F204" si="22">E203</f>
        <v>5000</v>
      </c>
      <c r="F202" s="203">
        <f t="shared" si="22"/>
        <v>5000</v>
      </c>
    </row>
    <row r="203" spans="1:8" ht="37.5" customHeight="1" x14ac:dyDescent="0.3">
      <c r="A203" s="184" t="s">
        <v>265</v>
      </c>
      <c r="B203" s="181" t="s">
        <v>266</v>
      </c>
      <c r="C203" s="182" t="s">
        <v>230</v>
      </c>
      <c r="D203" s="183">
        <f>D204</f>
        <v>5000</v>
      </c>
      <c r="E203" s="183">
        <f t="shared" si="22"/>
        <v>5000</v>
      </c>
      <c r="F203" s="183">
        <f t="shared" si="22"/>
        <v>5000</v>
      </c>
    </row>
    <row r="204" spans="1:8" ht="21.75" customHeight="1" x14ac:dyDescent="0.3">
      <c r="A204" s="184" t="s">
        <v>254</v>
      </c>
      <c r="B204" s="181" t="s">
        <v>266</v>
      </c>
      <c r="C204" s="182">
        <v>800</v>
      </c>
      <c r="D204" s="183">
        <f>D205</f>
        <v>5000</v>
      </c>
      <c r="E204" s="183">
        <f t="shared" si="22"/>
        <v>5000</v>
      </c>
      <c r="F204" s="183">
        <f t="shared" si="22"/>
        <v>5000</v>
      </c>
    </row>
    <row r="205" spans="1:8" ht="21" customHeight="1" x14ac:dyDescent="0.3">
      <c r="A205" s="184" t="s">
        <v>267</v>
      </c>
      <c r="B205" s="181" t="s">
        <v>266</v>
      </c>
      <c r="C205" s="182">
        <v>870</v>
      </c>
      <c r="D205" s="183">
        <f>Прил5!G52</f>
        <v>5000</v>
      </c>
      <c r="E205" s="183">
        <f>Прил5!H52</f>
        <v>5000</v>
      </c>
      <c r="F205" s="183">
        <f>Прил5!I52</f>
        <v>5000</v>
      </c>
    </row>
    <row r="206" spans="1:8" ht="36.75" customHeight="1" x14ac:dyDescent="0.3">
      <c r="A206" s="178" t="s">
        <v>273</v>
      </c>
      <c r="B206" s="181" t="s">
        <v>274</v>
      </c>
      <c r="C206" s="182" t="s">
        <v>230</v>
      </c>
      <c r="D206" s="183">
        <f t="shared" ref="D206:F212" si="23">D207</f>
        <v>10000</v>
      </c>
      <c r="E206" s="183">
        <f t="shared" si="23"/>
        <v>0</v>
      </c>
      <c r="F206" s="183">
        <f t="shared" si="23"/>
        <v>0</v>
      </c>
    </row>
    <row r="207" spans="1:8" ht="36.75" customHeight="1" x14ac:dyDescent="0.3">
      <c r="A207" s="178" t="s">
        <v>275</v>
      </c>
      <c r="B207" s="181" t="s">
        <v>276</v>
      </c>
      <c r="C207" s="182" t="s">
        <v>230</v>
      </c>
      <c r="D207" s="183">
        <f>D211+D208</f>
        <v>10000</v>
      </c>
      <c r="E207" s="183">
        <f>E211+E208</f>
        <v>0</v>
      </c>
      <c r="F207" s="183">
        <f>F211+F208</f>
        <v>0</v>
      </c>
    </row>
    <row r="208" spans="1:8" ht="54" hidden="1" customHeight="1" x14ac:dyDescent="0.3">
      <c r="A208" s="178" t="s">
        <v>391</v>
      </c>
      <c r="B208" s="181" t="s">
        <v>392</v>
      </c>
      <c r="C208" s="182" t="s">
        <v>230</v>
      </c>
      <c r="D208" s="183">
        <f t="shared" ref="D208:F209" si="24">D209</f>
        <v>0</v>
      </c>
      <c r="E208" s="183">
        <f t="shared" si="24"/>
        <v>0</v>
      </c>
      <c r="F208" s="183">
        <f t="shared" si="24"/>
        <v>0</v>
      </c>
      <c r="G208" s="171"/>
    </row>
    <row r="209" spans="1:8" ht="35.1" hidden="1" customHeight="1" x14ac:dyDescent="0.3">
      <c r="A209" s="184" t="s">
        <v>249</v>
      </c>
      <c r="B209" s="181" t="s">
        <v>392</v>
      </c>
      <c r="C209" s="182">
        <v>200</v>
      </c>
      <c r="D209" s="183">
        <f t="shared" si="24"/>
        <v>0</v>
      </c>
      <c r="E209" s="183">
        <f t="shared" si="24"/>
        <v>0</v>
      </c>
      <c r="F209" s="183">
        <f t="shared" si="24"/>
        <v>0</v>
      </c>
      <c r="G209" s="171"/>
    </row>
    <row r="210" spans="1:8" ht="35.1" hidden="1" customHeight="1" x14ac:dyDescent="0.3">
      <c r="A210" s="184" t="s">
        <v>250</v>
      </c>
      <c r="B210" s="181" t="s">
        <v>392</v>
      </c>
      <c r="C210" s="182">
        <v>240</v>
      </c>
      <c r="D210" s="183"/>
      <c r="E210" s="183"/>
      <c r="F210" s="300"/>
      <c r="G210" s="171"/>
    </row>
    <row r="211" spans="1:8" ht="46.8" x14ac:dyDescent="0.3">
      <c r="A211" s="178" t="s">
        <v>277</v>
      </c>
      <c r="B211" s="181" t="s">
        <v>278</v>
      </c>
      <c r="C211" s="182" t="s">
        <v>230</v>
      </c>
      <c r="D211" s="183">
        <f t="shared" si="23"/>
        <v>10000</v>
      </c>
      <c r="E211" s="183">
        <f t="shared" si="23"/>
        <v>0</v>
      </c>
      <c r="F211" s="183">
        <f t="shared" si="23"/>
        <v>0</v>
      </c>
    </row>
    <row r="212" spans="1:8" ht="36" customHeight="1" x14ac:dyDescent="0.3">
      <c r="A212" s="184" t="s">
        <v>249</v>
      </c>
      <c r="B212" s="181" t="s">
        <v>278</v>
      </c>
      <c r="C212" s="182">
        <v>200</v>
      </c>
      <c r="D212" s="183">
        <f t="shared" si="23"/>
        <v>10000</v>
      </c>
      <c r="E212" s="183">
        <f t="shared" si="23"/>
        <v>0</v>
      </c>
      <c r="F212" s="183">
        <f t="shared" si="23"/>
        <v>0</v>
      </c>
    </row>
    <row r="213" spans="1:8" ht="35.25" customHeight="1" x14ac:dyDescent="0.3">
      <c r="A213" s="184" t="s">
        <v>250</v>
      </c>
      <c r="B213" s="181" t="s">
        <v>278</v>
      </c>
      <c r="C213" s="182">
        <v>240</v>
      </c>
      <c r="D213" s="183">
        <f>Прил5!G74</f>
        <v>10000</v>
      </c>
      <c r="E213" s="183">
        <f>Прил5!H74</f>
        <v>0</v>
      </c>
      <c r="F213" s="183">
        <f>Прил5!I74</f>
        <v>0</v>
      </c>
    </row>
    <row r="214" spans="1:8" hidden="1" x14ac:dyDescent="0.3">
      <c r="A214" s="184" t="s">
        <v>393</v>
      </c>
      <c r="B214" s="181" t="s">
        <v>394</v>
      </c>
      <c r="C214" s="182" t="s">
        <v>230</v>
      </c>
      <c r="D214" s="183">
        <f t="shared" ref="D214:F216" si="25">D215</f>
        <v>0</v>
      </c>
      <c r="E214" s="183">
        <f t="shared" si="25"/>
        <v>0</v>
      </c>
      <c r="F214" s="183">
        <f t="shared" si="25"/>
        <v>0</v>
      </c>
    </row>
    <row r="215" spans="1:8" hidden="1" x14ac:dyDescent="0.3">
      <c r="A215" s="184" t="s">
        <v>393</v>
      </c>
      <c r="B215" s="181" t="s">
        <v>395</v>
      </c>
      <c r="C215" s="180" t="s">
        <v>230</v>
      </c>
      <c r="D215" s="185">
        <f t="shared" si="25"/>
        <v>0</v>
      </c>
      <c r="E215" s="185">
        <f t="shared" si="25"/>
        <v>0</v>
      </c>
      <c r="F215" s="185">
        <f t="shared" si="25"/>
        <v>0</v>
      </c>
    </row>
    <row r="216" spans="1:8" ht="31.2" hidden="1" x14ac:dyDescent="0.3">
      <c r="A216" s="184" t="s">
        <v>249</v>
      </c>
      <c r="B216" s="181" t="s">
        <v>395</v>
      </c>
      <c r="C216" s="180">
        <v>200</v>
      </c>
      <c r="D216" s="185">
        <f t="shared" si="25"/>
        <v>0</v>
      </c>
      <c r="E216" s="185">
        <f t="shared" si="25"/>
        <v>0</v>
      </c>
      <c r="F216" s="185">
        <f t="shared" si="25"/>
        <v>0</v>
      </c>
    </row>
    <row r="217" spans="1:8" ht="31.2" hidden="1" x14ac:dyDescent="0.3">
      <c r="A217" s="184" t="s">
        <v>250</v>
      </c>
      <c r="B217" s="181" t="s">
        <v>395</v>
      </c>
      <c r="C217" s="180">
        <v>240</v>
      </c>
      <c r="D217" s="185"/>
      <c r="E217" s="185"/>
      <c r="F217" s="290"/>
    </row>
    <row r="218" spans="1:8" ht="31.2" x14ac:dyDescent="0.3">
      <c r="A218" s="184" t="s">
        <v>299</v>
      </c>
      <c r="B218" s="181" t="s">
        <v>310</v>
      </c>
      <c r="C218" s="180" t="s">
        <v>230</v>
      </c>
      <c r="D218" s="185">
        <f>D219</f>
        <v>194180.61</v>
      </c>
      <c r="E218" s="185">
        <f t="shared" ref="E218:F220" si="26">E219</f>
        <v>119723.82</v>
      </c>
      <c r="F218" s="185">
        <f t="shared" si="26"/>
        <v>125061.5</v>
      </c>
    </row>
    <row r="219" spans="1:8" x14ac:dyDescent="0.3">
      <c r="A219" s="184" t="s">
        <v>311</v>
      </c>
      <c r="B219" s="181" t="s">
        <v>312</v>
      </c>
      <c r="C219" s="180" t="s">
        <v>230</v>
      </c>
      <c r="D219" s="185">
        <f>D220</f>
        <v>194180.61</v>
      </c>
      <c r="E219" s="185">
        <f t="shared" si="26"/>
        <v>119723.82</v>
      </c>
      <c r="F219" s="185">
        <f t="shared" si="26"/>
        <v>125061.5</v>
      </c>
    </row>
    <row r="220" spans="1:8" ht="31.2" x14ac:dyDescent="0.3">
      <c r="A220" s="184" t="s">
        <v>249</v>
      </c>
      <c r="B220" s="181" t="s">
        <v>312</v>
      </c>
      <c r="C220" s="180">
        <v>200</v>
      </c>
      <c r="D220" s="185">
        <f>D221</f>
        <v>194180.61</v>
      </c>
      <c r="E220" s="185">
        <f t="shared" si="26"/>
        <v>119723.82</v>
      </c>
      <c r="F220" s="185">
        <f t="shared" si="26"/>
        <v>125061.5</v>
      </c>
    </row>
    <row r="221" spans="1:8" ht="31.2" x14ac:dyDescent="0.3">
      <c r="A221" s="184" t="s">
        <v>250</v>
      </c>
      <c r="B221" s="181" t="s">
        <v>312</v>
      </c>
      <c r="C221" s="180">
        <v>240</v>
      </c>
      <c r="D221" s="185">
        <f>Прил5!G120</f>
        <v>194180.61</v>
      </c>
      <c r="E221" s="185">
        <f>Прил5!H120</f>
        <v>119723.82</v>
      </c>
      <c r="F221" s="185">
        <f>Прил5!I120</f>
        <v>125061.5</v>
      </c>
    </row>
    <row r="222" spans="1:8" ht="20.100000000000001" customHeight="1" x14ac:dyDescent="0.3">
      <c r="A222" s="283" t="s">
        <v>319</v>
      </c>
      <c r="B222" s="201" t="s">
        <v>320</v>
      </c>
      <c r="C222" s="200" t="s">
        <v>230</v>
      </c>
      <c r="D222" s="208">
        <f>D223</f>
        <v>25000</v>
      </c>
      <c r="E222" s="208">
        <f t="shared" ref="E222:F224" si="27">E223</f>
        <v>0</v>
      </c>
      <c r="F222" s="208">
        <f t="shared" si="27"/>
        <v>0</v>
      </c>
      <c r="G222" s="186"/>
      <c r="H222" s="171"/>
    </row>
    <row r="223" spans="1:8" ht="20.100000000000001" customHeight="1" x14ac:dyDescent="0.3">
      <c r="A223" s="178" t="s">
        <v>321</v>
      </c>
      <c r="B223" s="181" t="s">
        <v>322</v>
      </c>
      <c r="C223" s="180" t="s">
        <v>230</v>
      </c>
      <c r="D223" s="185">
        <f>D224</f>
        <v>25000</v>
      </c>
      <c r="E223" s="185">
        <f t="shared" si="27"/>
        <v>0</v>
      </c>
      <c r="F223" s="185">
        <f t="shared" si="27"/>
        <v>0</v>
      </c>
      <c r="G223" s="186"/>
      <c r="H223" s="171"/>
    </row>
    <row r="224" spans="1:8" ht="35.1" customHeight="1" x14ac:dyDescent="0.3">
      <c r="A224" s="184" t="s">
        <v>249</v>
      </c>
      <c r="B224" s="181" t="s">
        <v>322</v>
      </c>
      <c r="C224" s="182" t="s">
        <v>323</v>
      </c>
      <c r="D224" s="183">
        <f>D225</f>
        <v>25000</v>
      </c>
      <c r="E224" s="183">
        <f t="shared" si="27"/>
        <v>0</v>
      </c>
      <c r="F224" s="183">
        <f t="shared" si="27"/>
        <v>0</v>
      </c>
      <c r="G224" s="186"/>
      <c r="H224" s="171"/>
    </row>
    <row r="225" spans="1:8" ht="35.1" customHeight="1" x14ac:dyDescent="0.3">
      <c r="A225" s="184" t="s">
        <v>250</v>
      </c>
      <c r="B225" s="190" t="s">
        <v>322</v>
      </c>
      <c r="C225" s="204" t="s">
        <v>324</v>
      </c>
      <c r="D225" s="205">
        <f>Прил5!G133</f>
        <v>25000</v>
      </c>
      <c r="E225" s="205">
        <f>Прил5!H133</f>
        <v>0</v>
      </c>
      <c r="F225" s="205">
        <f>Прил5!I133</f>
        <v>0</v>
      </c>
      <c r="G225" s="186"/>
      <c r="H225" s="171"/>
    </row>
    <row r="226" spans="1:8" s="221" customFormat="1" ht="20.100000000000001" customHeight="1" x14ac:dyDescent="0.3">
      <c r="A226" s="301" t="s">
        <v>219</v>
      </c>
      <c r="B226" s="302"/>
      <c r="C226" s="303"/>
      <c r="D226" s="218"/>
      <c r="E226" s="140">
        <f>Прил5!H146</f>
        <v>108389.78</v>
      </c>
      <c r="F226" s="140">
        <f>Прил5!I146</f>
        <v>217502.06</v>
      </c>
      <c r="G226" s="219"/>
      <c r="H226" s="220"/>
    </row>
    <row r="227" spans="1:8" ht="21.6" customHeight="1" x14ac:dyDescent="0.3">
      <c r="A227" s="427" t="s">
        <v>220</v>
      </c>
      <c r="B227" s="428"/>
      <c r="C227" s="429"/>
      <c r="D227" s="257">
        <f>D12+D132+D153+D206+D222</f>
        <v>4649630.8199999994</v>
      </c>
      <c r="E227" s="257">
        <f t="shared" ref="E227:F227" si="28">E12+E132+E153+E206+E222</f>
        <v>4647007.45</v>
      </c>
      <c r="F227" s="257">
        <f t="shared" si="28"/>
        <v>4671385.92</v>
      </c>
    </row>
  </sheetData>
  <mergeCells count="11">
    <mergeCell ref="A10:A11"/>
    <mergeCell ref="B10:B11"/>
    <mergeCell ref="C10:C11"/>
    <mergeCell ref="D10:F10"/>
    <mergeCell ref="A227:C227"/>
    <mergeCell ref="A8:E9"/>
    <mergeCell ref="D1:F1"/>
    <mergeCell ref="D2:F2"/>
    <mergeCell ref="D3:F3"/>
    <mergeCell ref="D4:F4"/>
    <mergeCell ref="A7:F7"/>
  </mergeCells>
  <phoneticPr fontId="1" type="noConversion"/>
  <printOptions horizontalCentered="1"/>
  <pageMargins left="0.59055118110236227" right="0.39370078740157483" top="0.59055118110236227" bottom="0.59055118110236227" header="0.31496062992125984" footer="0.31496062992125984"/>
  <pageSetup paperSize="9" scale="66" fitToHeight="3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20"/>
  <sheetViews>
    <sheetView zoomScaleNormal="100" zoomScaleSheetLayoutView="75" workbookViewId="0">
      <selection activeCell="C15" sqref="C15"/>
    </sheetView>
  </sheetViews>
  <sheetFormatPr defaultColWidth="9.109375" defaultRowHeight="15.6" x14ac:dyDescent="0.3"/>
  <cols>
    <col min="1" max="1" width="37" style="331" customWidth="1"/>
    <col min="2" max="2" width="8.33203125" style="332" customWidth="1"/>
    <col min="3" max="4" width="20.6640625" style="332" customWidth="1"/>
    <col min="5" max="6" width="15.6640625" style="332" customWidth="1"/>
    <col min="7" max="8" width="20.6640625" style="63" customWidth="1"/>
    <col min="9" max="10" width="15.6640625" style="63" customWidth="1"/>
    <col min="11" max="12" width="20.6640625" style="63" customWidth="1"/>
    <col min="13" max="14" width="15.6640625" style="63" customWidth="1"/>
    <col min="15" max="16384" width="9.109375" style="63"/>
  </cols>
  <sheetData>
    <row r="1" spans="1:251" ht="20.100000000000001" customHeight="1" x14ac:dyDescent="0.3">
      <c r="A1" s="304"/>
      <c r="B1" s="305"/>
      <c r="C1" s="305"/>
      <c r="D1" s="412" t="s">
        <v>396</v>
      </c>
      <c r="E1" s="412"/>
      <c r="F1" s="412"/>
      <c r="G1" s="304"/>
      <c r="H1" s="304"/>
      <c r="I1" s="305"/>
    </row>
    <row r="2" spans="1:251" ht="20.100000000000001" customHeight="1" x14ac:dyDescent="0.3">
      <c r="A2" s="304"/>
      <c r="B2" s="305"/>
      <c r="C2" s="305"/>
      <c r="D2" s="412" t="s">
        <v>139</v>
      </c>
      <c r="E2" s="412"/>
      <c r="F2" s="412"/>
      <c r="G2" s="304"/>
      <c r="H2" s="439"/>
      <c r="I2" s="439"/>
    </row>
    <row r="3" spans="1:251" ht="20.100000000000001" customHeight="1" x14ac:dyDescent="0.3">
      <c r="A3" s="304"/>
      <c r="B3" s="305"/>
      <c r="C3" s="305"/>
      <c r="D3" s="412" t="s">
        <v>458</v>
      </c>
      <c r="E3" s="412"/>
      <c r="F3" s="412"/>
      <c r="G3" s="304"/>
      <c r="H3" s="304"/>
      <c r="I3" s="305"/>
    </row>
    <row r="4" spans="1:251" ht="34.5" customHeight="1" x14ac:dyDescent="0.3">
      <c r="A4" s="304"/>
      <c r="B4" s="305"/>
      <c r="C4" s="305"/>
      <c r="D4" s="412" t="s">
        <v>138</v>
      </c>
      <c r="E4" s="412"/>
      <c r="F4" s="412"/>
      <c r="G4" s="305"/>
      <c r="H4" s="305"/>
      <c r="I4" s="305"/>
    </row>
    <row r="5" spans="1:251" s="307" customFormat="1" ht="20.100000000000001" customHeight="1" x14ac:dyDescent="0.3">
      <c r="A5" s="304"/>
      <c r="B5" s="305"/>
      <c r="C5" s="305"/>
      <c r="D5" s="64"/>
      <c r="E5" s="64"/>
      <c r="F5" s="64" t="str">
        <f>Прил1!D5</f>
        <v xml:space="preserve">от «26» декабря 2023 г. № 81 </v>
      </c>
      <c r="G5" s="305"/>
      <c r="H5" s="306"/>
      <c r="I5" s="305"/>
      <c r="J5" s="305"/>
      <c r="K5" s="305"/>
      <c r="L5" s="305"/>
      <c r="M5" s="306"/>
      <c r="N5" s="305"/>
      <c r="O5" s="305"/>
      <c r="P5" s="305"/>
      <c r="Q5" s="305"/>
      <c r="R5" s="306"/>
      <c r="S5" s="305"/>
      <c r="V5" s="304"/>
      <c r="W5" s="305"/>
      <c r="X5" s="305"/>
      <c r="Y5" s="305"/>
      <c r="Z5" s="306"/>
      <c r="AA5" s="305"/>
      <c r="AD5" s="304"/>
      <c r="AE5" s="305"/>
      <c r="AF5" s="305"/>
      <c r="AG5" s="305"/>
      <c r="AH5" s="306"/>
      <c r="AI5" s="305"/>
      <c r="AL5" s="304"/>
      <c r="AM5" s="305"/>
      <c r="AN5" s="305"/>
      <c r="AO5" s="305"/>
      <c r="AP5" s="306"/>
      <c r="AQ5" s="305"/>
      <c r="AT5" s="304"/>
      <c r="AU5" s="305"/>
      <c r="AV5" s="305"/>
      <c r="AW5" s="305"/>
      <c r="AX5" s="306"/>
      <c r="AY5" s="305"/>
      <c r="BB5" s="304"/>
      <c r="BC5" s="305"/>
      <c r="BD5" s="305"/>
      <c r="BE5" s="305"/>
      <c r="BF5" s="306"/>
      <c r="BG5" s="305"/>
      <c r="BJ5" s="304"/>
      <c r="BK5" s="305"/>
      <c r="BL5" s="305"/>
      <c r="BM5" s="305"/>
      <c r="BN5" s="306"/>
      <c r="BO5" s="305"/>
      <c r="BR5" s="304"/>
      <c r="BS5" s="305"/>
      <c r="BT5" s="305"/>
      <c r="BU5" s="305"/>
      <c r="BV5" s="306"/>
      <c r="BW5" s="305"/>
      <c r="BZ5" s="304"/>
      <c r="CA5" s="305"/>
      <c r="CB5" s="305"/>
      <c r="CC5" s="305"/>
      <c r="CD5" s="306"/>
      <c r="CE5" s="305"/>
      <c r="CH5" s="304"/>
      <c r="CI5" s="305"/>
      <c r="CJ5" s="305"/>
      <c r="CK5" s="305"/>
      <c r="CL5" s="306"/>
      <c r="CM5" s="305"/>
      <c r="CP5" s="304"/>
      <c r="CQ5" s="305"/>
      <c r="CR5" s="305"/>
      <c r="CS5" s="305"/>
      <c r="CT5" s="306"/>
      <c r="CU5" s="305"/>
      <c r="CX5" s="304"/>
      <c r="CY5" s="305"/>
      <c r="CZ5" s="305"/>
      <c r="DA5" s="305"/>
      <c r="DB5" s="306"/>
      <c r="DC5" s="305"/>
      <c r="DF5" s="304"/>
      <c r="DG5" s="305"/>
      <c r="DH5" s="305"/>
      <c r="DI5" s="305"/>
      <c r="DJ5" s="306"/>
      <c r="DK5" s="305"/>
      <c r="DN5" s="304"/>
      <c r="DO5" s="305"/>
      <c r="DP5" s="305"/>
      <c r="DQ5" s="305"/>
      <c r="DR5" s="306"/>
      <c r="DS5" s="305"/>
      <c r="DV5" s="304"/>
      <c r="DW5" s="305"/>
      <c r="DX5" s="305"/>
      <c r="DY5" s="305"/>
      <c r="DZ5" s="306"/>
      <c r="EA5" s="305"/>
      <c r="ED5" s="304"/>
      <c r="EE5" s="305"/>
      <c r="EF5" s="305"/>
      <c r="EG5" s="305"/>
      <c r="EH5" s="306"/>
      <c r="EI5" s="305"/>
      <c r="EL5" s="304"/>
      <c r="EM5" s="305"/>
      <c r="EN5" s="305"/>
      <c r="EO5" s="305"/>
      <c r="EP5" s="306"/>
      <c r="EQ5" s="305"/>
      <c r="ET5" s="304"/>
      <c r="EU5" s="305"/>
      <c r="EV5" s="305"/>
      <c r="EW5" s="305"/>
      <c r="EX5" s="306"/>
      <c r="EY5" s="305"/>
      <c r="FB5" s="304"/>
      <c r="FC5" s="305"/>
      <c r="FD5" s="305"/>
      <c r="FE5" s="305"/>
      <c r="FF5" s="306"/>
      <c r="FG5" s="305"/>
      <c r="FJ5" s="304"/>
      <c r="FK5" s="305"/>
      <c r="FL5" s="305"/>
      <c r="FM5" s="305"/>
      <c r="FN5" s="306"/>
      <c r="FO5" s="305"/>
      <c r="FR5" s="304"/>
      <c r="FS5" s="305"/>
      <c r="FT5" s="305"/>
      <c r="FU5" s="305"/>
      <c r="FV5" s="306"/>
      <c r="FW5" s="305"/>
      <c r="FZ5" s="304"/>
      <c r="GA5" s="305"/>
      <c r="GB5" s="305"/>
      <c r="GC5" s="305"/>
      <c r="GD5" s="306"/>
      <c r="GE5" s="305"/>
      <c r="GH5" s="304"/>
      <c r="GI5" s="305"/>
      <c r="GJ5" s="305"/>
      <c r="GK5" s="305"/>
      <c r="GL5" s="306"/>
      <c r="GM5" s="305"/>
      <c r="GP5" s="304"/>
      <c r="GQ5" s="305"/>
      <c r="GR5" s="305"/>
      <c r="GS5" s="305"/>
      <c r="GT5" s="306"/>
      <c r="GU5" s="305"/>
      <c r="GX5" s="304"/>
      <c r="GY5" s="305"/>
      <c r="GZ5" s="305"/>
      <c r="HA5" s="305"/>
      <c r="HB5" s="306"/>
      <c r="HC5" s="305"/>
      <c r="HF5" s="304"/>
      <c r="HG5" s="305"/>
      <c r="HH5" s="305"/>
      <c r="HI5" s="305"/>
      <c r="HJ5" s="306"/>
      <c r="HK5" s="305"/>
      <c r="HN5" s="304"/>
      <c r="HO5" s="305"/>
      <c r="HP5" s="305"/>
      <c r="HQ5" s="305"/>
      <c r="HR5" s="306"/>
      <c r="HS5" s="305"/>
      <c r="HV5" s="304"/>
      <c r="HW5" s="305"/>
      <c r="HX5" s="305"/>
      <c r="HY5" s="305"/>
      <c r="HZ5" s="306"/>
      <c r="IA5" s="305"/>
      <c r="ID5" s="304"/>
      <c r="IE5" s="305"/>
      <c r="IF5" s="305"/>
      <c r="IG5" s="305"/>
      <c r="IH5" s="306"/>
      <c r="II5" s="305"/>
      <c r="IL5" s="304"/>
      <c r="IM5" s="305"/>
      <c r="IN5" s="305"/>
      <c r="IO5" s="305"/>
      <c r="IP5" s="306"/>
      <c r="IQ5" s="305"/>
    </row>
    <row r="6" spans="1:251" ht="49.5" customHeight="1" x14ac:dyDescent="0.3">
      <c r="A6" s="440" t="s">
        <v>467</v>
      </c>
      <c r="B6" s="440"/>
      <c r="C6" s="440"/>
      <c r="D6" s="440"/>
      <c r="E6" s="440"/>
      <c r="F6" s="440"/>
      <c r="G6" s="308"/>
      <c r="H6" s="308"/>
      <c r="I6" s="308"/>
      <c r="J6" s="308"/>
      <c r="K6" s="308"/>
      <c r="L6" s="308"/>
      <c r="M6" s="308"/>
      <c r="N6" s="308"/>
    </row>
    <row r="7" spans="1:251" x14ac:dyDescent="0.3">
      <c r="A7" s="309"/>
      <c r="B7" s="309"/>
      <c r="C7" s="309"/>
      <c r="D7" s="309"/>
      <c r="E7" s="309"/>
      <c r="F7" s="309"/>
    </row>
    <row r="8" spans="1:251" x14ac:dyDescent="0.3">
      <c r="A8" s="309"/>
      <c r="B8" s="309"/>
      <c r="C8" s="309"/>
      <c r="D8" s="309"/>
      <c r="E8" s="309"/>
      <c r="F8" s="305" t="s">
        <v>397</v>
      </c>
    </row>
    <row r="9" spans="1:251" ht="22.5" customHeight="1" x14ac:dyDescent="0.3">
      <c r="A9" s="408" t="s">
        <v>398</v>
      </c>
      <c r="B9" s="441" t="s">
        <v>224</v>
      </c>
      <c r="C9" s="443" t="s">
        <v>448</v>
      </c>
      <c r="D9" s="444"/>
      <c r="E9" s="444"/>
      <c r="F9" s="445"/>
    </row>
    <row r="10" spans="1:251" s="307" customFormat="1" ht="205.5" customHeight="1" x14ac:dyDescent="0.3">
      <c r="A10" s="408"/>
      <c r="B10" s="442"/>
      <c r="C10" s="310" t="s">
        <v>399</v>
      </c>
      <c r="D10" s="310" t="s">
        <v>400</v>
      </c>
      <c r="E10" s="310" t="s">
        <v>401</v>
      </c>
      <c r="F10" s="310" t="s">
        <v>402</v>
      </c>
      <c r="G10" s="63"/>
    </row>
    <row r="11" spans="1:251" s="312" customFormat="1" ht="12.75" customHeight="1" x14ac:dyDescent="0.3">
      <c r="A11" s="311">
        <v>1</v>
      </c>
      <c r="B11" s="311">
        <v>2</v>
      </c>
      <c r="C11" s="311">
        <v>3</v>
      </c>
      <c r="D11" s="311">
        <v>4</v>
      </c>
      <c r="E11" s="311">
        <v>5</v>
      </c>
      <c r="F11" s="311">
        <v>6</v>
      </c>
      <c r="G11" s="307"/>
    </row>
    <row r="12" spans="1:251" s="317" customFormat="1" ht="62.4" x14ac:dyDescent="0.3">
      <c r="A12" s="313" t="s">
        <v>468</v>
      </c>
      <c r="B12" s="314" t="s">
        <v>476</v>
      </c>
      <c r="C12" s="315">
        <f>C19</f>
        <v>3098350.69</v>
      </c>
      <c r="D12" s="315">
        <v>0</v>
      </c>
      <c r="E12" s="315">
        <f>E19</f>
        <v>175361</v>
      </c>
      <c r="F12" s="315">
        <v>0</v>
      </c>
      <c r="G12" s="316"/>
    </row>
    <row r="13" spans="1:251" s="321" customFormat="1" x14ac:dyDescent="0.25">
      <c r="A13" s="318" t="s">
        <v>403</v>
      </c>
      <c r="B13" s="319"/>
      <c r="C13" s="320"/>
      <c r="D13" s="320"/>
      <c r="E13" s="320"/>
      <c r="F13" s="320"/>
    </row>
    <row r="14" spans="1:251" s="321" customFormat="1" ht="46.8" x14ac:dyDescent="0.25">
      <c r="A14" s="322" t="s">
        <v>231</v>
      </c>
      <c r="B14" s="323"/>
      <c r="C14" s="324">
        <f>Прил5!G18</f>
        <v>934276.14</v>
      </c>
      <c r="D14" s="325"/>
      <c r="E14" s="325"/>
      <c r="F14" s="325"/>
    </row>
    <row r="15" spans="1:251" s="321" customFormat="1" ht="31.2" x14ac:dyDescent="0.25">
      <c r="A15" s="322" t="s">
        <v>251</v>
      </c>
      <c r="B15" s="323"/>
      <c r="C15" s="324">
        <f>Прил5!G34-30000</f>
        <v>2164074.5499999998</v>
      </c>
      <c r="D15" s="326"/>
      <c r="E15" s="324">
        <v>66614.990000000005</v>
      </c>
      <c r="F15" s="325"/>
    </row>
    <row r="16" spans="1:251" s="321" customFormat="1" x14ac:dyDescent="0.25">
      <c r="A16" s="322" t="s">
        <v>206</v>
      </c>
      <c r="B16" s="323"/>
      <c r="C16" s="325"/>
      <c r="D16" s="326"/>
      <c r="E16" s="324">
        <v>108746.01</v>
      </c>
      <c r="F16" s="325"/>
    </row>
    <row r="17" spans="1:11" s="321" customFormat="1" x14ac:dyDescent="0.25">
      <c r="A17" s="322"/>
      <c r="B17" s="323"/>
      <c r="C17" s="326"/>
      <c r="D17" s="325"/>
      <c r="E17" s="324"/>
      <c r="F17" s="325"/>
    </row>
    <row r="18" spans="1:11" s="321" customFormat="1" x14ac:dyDescent="0.25">
      <c r="A18" s="327"/>
      <c r="B18" s="323"/>
      <c r="C18" s="326"/>
      <c r="D18" s="326"/>
      <c r="E18" s="325"/>
      <c r="F18" s="325"/>
    </row>
    <row r="19" spans="1:11" s="330" customFormat="1" x14ac:dyDescent="0.3">
      <c r="A19" s="328" t="s">
        <v>404</v>
      </c>
      <c r="B19" s="328"/>
      <c r="C19" s="329">
        <f>SUM(C14:C18)</f>
        <v>3098350.69</v>
      </c>
      <c r="D19" s="329">
        <f t="shared" ref="D19:E19" si="0">SUM(D14:D18)</f>
        <v>0</v>
      </c>
      <c r="E19" s="329">
        <f t="shared" si="0"/>
        <v>175361</v>
      </c>
      <c r="F19" s="329">
        <f t="shared" ref="F19" si="1">SUM(F12:F18)</f>
        <v>0</v>
      </c>
      <c r="G19" s="321"/>
    </row>
    <row r="20" spans="1:11" x14ac:dyDescent="0.3">
      <c r="K20" s="330"/>
    </row>
  </sheetData>
  <mergeCells count="9">
    <mergeCell ref="A6:F6"/>
    <mergeCell ref="A9:A10"/>
    <mergeCell ref="B9:B10"/>
    <mergeCell ref="C9:F9"/>
    <mergeCell ref="D1:F1"/>
    <mergeCell ref="D2:F2"/>
    <mergeCell ref="H2:I2"/>
    <mergeCell ref="D3:F3"/>
    <mergeCell ref="D4:F4"/>
  </mergeCells>
  <pageMargins left="0.59055118110236227" right="0.39370078740157483" top="0.98425196850393704" bottom="0.39370078740157483" header="0.15748031496062992" footer="0.51181102362204722"/>
  <pageSetup paperSize="9" scale="80" firstPageNumber="58" fitToHeight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view="pageBreakPreview" zoomScaleNormal="100" zoomScaleSheetLayoutView="100" workbookViewId="0">
      <selection activeCell="A9" sqref="A9:A10"/>
    </sheetView>
  </sheetViews>
  <sheetFormatPr defaultColWidth="9.109375" defaultRowHeight="15" x14ac:dyDescent="0.25"/>
  <cols>
    <col min="1" max="1" width="52.6640625" style="102" customWidth="1"/>
    <col min="2" max="2" width="13.88671875" style="102" customWidth="1"/>
    <col min="3" max="3" width="12.44140625" style="102" customWidth="1"/>
    <col min="4" max="4" width="14.33203125" style="102" customWidth="1"/>
    <col min="5" max="16384" width="9.109375" style="67"/>
  </cols>
  <sheetData>
    <row r="1" spans="1:4" ht="15.75" customHeight="1" x14ac:dyDescent="0.3">
      <c r="A1" s="65"/>
      <c r="B1" s="418" t="s">
        <v>405</v>
      </c>
      <c r="C1" s="418"/>
      <c r="D1" s="418"/>
    </row>
    <row r="2" spans="1:4" ht="20.100000000000001" customHeight="1" x14ac:dyDescent="0.3">
      <c r="A2" s="65"/>
      <c r="B2" s="418" t="s">
        <v>139</v>
      </c>
      <c r="C2" s="418"/>
      <c r="D2" s="418"/>
    </row>
    <row r="3" spans="1:4" ht="20.100000000000001" customHeight="1" x14ac:dyDescent="0.3">
      <c r="A3" s="65"/>
      <c r="B3" s="418" t="s">
        <v>463</v>
      </c>
      <c r="C3" s="418"/>
      <c r="D3" s="418"/>
    </row>
    <row r="4" spans="1:4" ht="32.25" customHeight="1" x14ac:dyDescent="0.3">
      <c r="A4" s="65"/>
      <c r="B4" s="418" t="s">
        <v>138</v>
      </c>
      <c r="C4" s="418"/>
      <c r="D4" s="418"/>
    </row>
    <row r="5" spans="1:4" ht="24" customHeight="1" x14ac:dyDescent="0.3">
      <c r="A5" s="65"/>
      <c r="B5" s="69"/>
      <c r="C5" s="69"/>
      <c r="D5" s="69" t="str">
        <f>Прил1!D5</f>
        <v xml:space="preserve">от «26» декабря 2023 г. № 81 </v>
      </c>
    </row>
    <row r="6" spans="1:4" ht="24" customHeight="1" x14ac:dyDescent="0.3">
      <c r="A6" s="65"/>
      <c r="B6" s="69"/>
      <c r="C6" s="69"/>
      <c r="D6" s="69"/>
    </row>
    <row r="7" spans="1:4" ht="78.900000000000006" customHeight="1" x14ac:dyDescent="0.3">
      <c r="A7" s="446" t="s">
        <v>469</v>
      </c>
      <c r="B7" s="446"/>
      <c r="C7" s="446"/>
      <c r="D7" s="446"/>
    </row>
    <row r="8" spans="1:4" ht="15.6" x14ac:dyDescent="0.3">
      <c r="A8" s="65"/>
      <c r="B8" s="65"/>
      <c r="C8" s="65"/>
      <c r="D8" s="65"/>
    </row>
    <row r="9" spans="1:4" ht="17.25" customHeight="1" x14ac:dyDescent="0.25">
      <c r="A9" s="417" t="s">
        <v>406</v>
      </c>
      <c r="B9" s="416" t="s">
        <v>134</v>
      </c>
      <c r="C9" s="416"/>
      <c r="D9" s="416"/>
    </row>
    <row r="10" spans="1:4" ht="24" customHeight="1" x14ac:dyDescent="0.25">
      <c r="A10" s="416"/>
      <c r="B10" s="70" t="s">
        <v>133</v>
      </c>
      <c r="C10" s="394" t="s">
        <v>132</v>
      </c>
      <c r="D10" s="394" t="s">
        <v>447</v>
      </c>
    </row>
    <row r="11" spans="1:4" ht="46.8" x14ac:dyDescent="0.25">
      <c r="A11" s="92" t="s">
        <v>407</v>
      </c>
      <c r="B11" s="333">
        <f>Прил5!G47</f>
        <v>65233</v>
      </c>
      <c r="C11" s="333">
        <f>Прил5!H47</f>
        <v>65233</v>
      </c>
      <c r="D11" s="333">
        <f>Прил5!I47</f>
        <v>65233</v>
      </c>
    </row>
    <row r="12" spans="1:4" ht="46.8" x14ac:dyDescent="0.25">
      <c r="A12" s="92" t="s">
        <v>408</v>
      </c>
      <c r="B12" s="333">
        <f>Прил5!G41</f>
        <v>499294</v>
      </c>
      <c r="C12" s="333">
        <f>Прил5!H41</f>
        <v>499294</v>
      </c>
      <c r="D12" s="333">
        <f>Прил5!I41</f>
        <v>499294</v>
      </c>
    </row>
    <row r="13" spans="1:4" ht="20.100000000000001" customHeight="1" x14ac:dyDescent="0.25">
      <c r="A13" s="99" t="s">
        <v>172</v>
      </c>
      <c r="B13" s="334">
        <f>SUM(B11:B12)</f>
        <v>564527</v>
      </c>
      <c r="C13" s="334">
        <f>SUM(C11:C12)</f>
        <v>564527</v>
      </c>
      <c r="D13" s="334">
        <f>SUM(D11:D12)</f>
        <v>564527</v>
      </c>
    </row>
    <row r="14" spans="1:4" x14ac:dyDescent="0.25">
      <c r="B14" s="335"/>
      <c r="C14" s="335"/>
      <c r="D14" s="335"/>
    </row>
  </sheetData>
  <mergeCells count="7">
    <mergeCell ref="A9:A10"/>
    <mergeCell ref="B9:D9"/>
    <mergeCell ref="B1:D1"/>
    <mergeCell ref="B2:D2"/>
    <mergeCell ref="B3:D3"/>
    <mergeCell ref="B4:D4"/>
    <mergeCell ref="A7:D7"/>
  </mergeCells>
  <phoneticPr fontId="1" type="noConversion"/>
  <pageMargins left="0.98425196850393704" right="0.39370078740157483" top="0.78740157480314965" bottom="0.78740157480314965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4"/>
  <sheetViews>
    <sheetView view="pageBreakPreview" topLeftCell="B1" zoomScale="115" zoomScaleNormal="100" zoomScaleSheetLayoutView="115" workbookViewId="0">
      <selection activeCell="F1" sqref="F1:H1"/>
    </sheetView>
  </sheetViews>
  <sheetFormatPr defaultColWidth="8.6640625" defaultRowHeight="15" x14ac:dyDescent="0.25"/>
  <cols>
    <col min="1" max="1" width="2" style="336" hidden="1" customWidth="1"/>
    <col min="2" max="2" width="46.5546875" style="336" customWidth="1"/>
    <col min="3" max="8" width="10.6640625" style="336" customWidth="1"/>
    <col min="9" max="16384" width="8.6640625" style="336"/>
  </cols>
  <sheetData>
    <row r="1" spans="1:8" ht="20.100000000000001" customHeight="1" x14ac:dyDescent="0.3">
      <c r="B1" s="337"/>
      <c r="C1" s="337"/>
      <c r="D1" s="337"/>
      <c r="E1" s="337"/>
      <c r="F1" s="412" t="s">
        <v>409</v>
      </c>
      <c r="G1" s="412"/>
      <c r="H1" s="412"/>
    </row>
    <row r="2" spans="1:8" ht="20.100000000000001" customHeight="1" x14ac:dyDescent="0.3">
      <c r="B2" s="337"/>
      <c r="C2" s="337"/>
      <c r="D2" s="337"/>
      <c r="E2" s="412" t="s">
        <v>139</v>
      </c>
      <c r="F2" s="412"/>
      <c r="G2" s="412"/>
      <c r="H2" s="412"/>
    </row>
    <row r="3" spans="1:8" ht="20.100000000000001" customHeight="1" x14ac:dyDescent="0.3">
      <c r="B3" s="337"/>
      <c r="C3" s="337"/>
      <c r="D3" s="337"/>
      <c r="E3" s="412" t="s">
        <v>458</v>
      </c>
      <c r="F3" s="412"/>
      <c r="G3" s="412"/>
      <c r="H3" s="412"/>
    </row>
    <row r="4" spans="1:8" ht="34.5" customHeight="1" x14ac:dyDescent="0.3">
      <c r="B4" s="3"/>
      <c r="C4" s="3"/>
      <c r="D4" s="3"/>
      <c r="E4" s="412" t="s">
        <v>138</v>
      </c>
      <c r="F4" s="412"/>
      <c r="G4" s="412"/>
      <c r="H4" s="412"/>
    </row>
    <row r="5" spans="1:8" ht="20.100000000000001" customHeight="1" x14ac:dyDescent="0.3">
      <c r="B5" s="3"/>
      <c r="C5" s="3"/>
      <c r="D5" s="3"/>
      <c r="E5" s="3"/>
      <c r="F5" s="64"/>
      <c r="G5" s="64"/>
      <c r="H5" s="64" t="str">
        <f>Прил1!D5</f>
        <v xml:space="preserve">от «26» декабря 2023 г. № 81 </v>
      </c>
    </row>
    <row r="6" spans="1:8" ht="15.6" x14ac:dyDescent="0.3">
      <c r="B6" s="3"/>
      <c r="C6" s="3"/>
      <c r="D6" s="3"/>
      <c r="E6" s="3"/>
      <c r="F6" s="338"/>
      <c r="G6" s="14"/>
      <c r="H6" s="14"/>
    </row>
    <row r="7" spans="1:8" ht="70.5" customHeight="1" x14ac:dyDescent="0.25">
      <c r="B7" s="449" t="s">
        <v>470</v>
      </c>
      <c r="C7" s="449"/>
      <c r="D7" s="449"/>
      <c r="E7" s="449"/>
      <c r="F7" s="339"/>
      <c r="G7" s="339"/>
      <c r="H7" s="339"/>
    </row>
    <row r="8" spans="1:8" ht="51" hidden="1" customHeight="1" x14ac:dyDescent="0.3">
      <c r="A8" s="340"/>
      <c r="B8" s="414" t="s">
        <v>410</v>
      </c>
      <c r="C8" s="414"/>
      <c r="D8" s="414"/>
      <c r="E8" s="414"/>
      <c r="F8" s="3"/>
      <c r="G8" s="3"/>
      <c r="H8" s="3"/>
    </row>
    <row r="9" spans="1:8" ht="24" customHeight="1" x14ac:dyDescent="0.25">
      <c r="A9" s="340"/>
      <c r="B9" s="450" t="s">
        <v>398</v>
      </c>
      <c r="C9" s="451" t="s">
        <v>134</v>
      </c>
      <c r="D9" s="452"/>
      <c r="E9" s="453"/>
      <c r="F9" s="454"/>
      <c r="G9" s="455"/>
      <c r="H9" s="455"/>
    </row>
    <row r="10" spans="1:8" ht="48" customHeight="1" x14ac:dyDescent="0.25">
      <c r="A10" s="340"/>
      <c r="B10" s="450"/>
      <c r="C10" s="8" t="s">
        <v>449</v>
      </c>
      <c r="D10" s="8" t="s">
        <v>450</v>
      </c>
      <c r="E10" s="8" t="s">
        <v>451</v>
      </c>
      <c r="F10" s="341"/>
      <c r="G10" s="342"/>
      <c r="H10" s="342"/>
    </row>
    <row r="11" spans="1:8" ht="39" hidden="1" customHeight="1" x14ac:dyDescent="0.25">
      <c r="A11" s="340"/>
      <c r="B11" s="7"/>
      <c r="C11" s="8" t="s">
        <v>411</v>
      </c>
      <c r="D11" s="342"/>
      <c r="E11" s="342"/>
      <c r="F11" s="341"/>
      <c r="G11" s="342"/>
      <c r="H11" s="342"/>
    </row>
    <row r="12" spans="1:8" ht="20.100000000000001" customHeight="1" x14ac:dyDescent="0.25">
      <c r="A12" s="340"/>
      <c r="B12" s="343" t="s">
        <v>412</v>
      </c>
      <c r="C12" s="344">
        <v>0</v>
      </c>
      <c r="D12" s="344">
        <v>0</v>
      </c>
      <c r="E12" s="344">
        <v>0</v>
      </c>
      <c r="F12" s="345"/>
      <c r="G12" s="346"/>
      <c r="H12" s="346"/>
    </row>
    <row r="13" spans="1:8" ht="20.399999999999999" customHeight="1" x14ac:dyDescent="0.25">
      <c r="A13" s="340"/>
      <c r="B13" s="347" t="s">
        <v>413</v>
      </c>
      <c r="C13" s="348">
        <v>0</v>
      </c>
      <c r="D13" s="348">
        <v>0</v>
      </c>
      <c r="E13" s="348">
        <v>0</v>
      </c>
      <c r="F13" s="349"/>
      <c r="G13" s="350"/>
      <c r="H13" s="350"/>
    </row>
    <row r="14" spans="1:8" ht="30.9" customHeight="1" x14ac:dyDescent="0.25">
      <c r="A14" s="340"/>
      <c r="B14" s="351" t="s">
        <v>414</v>
      </c>
      <c r="C14" s="348">
        <v>0</v>
      </c>
      <c r="D14" s="348">
        <v>0</v>
      </c>
      <c r="E14" s="348">
        <v>0</v>
      </c>
      <c r="F14" s="345"/>
      <c r="G14" s="346"/>
      <c r="H14" s="346"/>
    </row>
    <row r="15" spans="1:8" ht="23.1" customHeight="1" x14ac:dyDescent="0.25">
      <c r="A15" s="340"/>
      <c r="B15" s="352" t="s">
        <v>415</v>
      </c>
      <c r="C15" s="353">
        <f>SUM(C12:C14)</f>
        <v>0</v>
      </c>
      <c r="D15" s="353">
        <f t="shared" ref="D15:E15" si="0">SUM(D12:D14)</f>
        <v>0</v>
      </c>
      <c r="E15" s="353">
        <f t="shared" si="0"/>
        <v>0</v>
      </c>
      <c r="F15" s="354"/>
      <c r="G15" s="355"/>
      <c r="H15" s="355"/>
    </row>
    <row r="16" spans="1:8" ht="15" customHeight="1" x14ac:dyDescent="0.25">
      <c r="A16" s="340"/>
    </row>
    <row r="17" spans="2:8" ht="48" customHeight="1" x14ac:dyDescent="0.25">
      <c r="B17" s="413" t="s">
        <v>471</v>
      </c>
      <c r="C17" s="413"/>
      <c r="D17" s="413"/>
      <c r="E17" s="413"/>
      <c r="F17" s="413"/>
      <c r="G17" s="413"/>
      <c r="H17" s="413"/>
    </row>
    <row r="18" spans="2:8" x14ac:dyDescent="0.25">
      <c r="B18" s="61"/>
      <c r="C18" s="61"/>
      <c r="D18" s="61"/>
      <c r="E18" s="61"/>
      <c r="F18" s="61"/>
      <c r="G18" s="61"/>
      <c r="H18" s="61"/>
    </row>
    <row r="19" spans="2:8" ht="15.6" x14ac:dyDescent="0.25">
      <c r="B19" s="447" t="s">
        <v>416</v>
      </c>
      <c r="C19" s="443" t="s">
        <v>133</v>
      </c>
      <c r="D19" s="445"/>
      <c r="E19" s="443" t="s">
        <v>132</v>
      </c>
      <c r="F19" s="445"/>
      <c r="G19" s="443" t="s">
        <v>447</v>
      </c>
      <c r="H19" s="445"/>
    </row>
    <row r="20" spans="2:8" ht="62.4" x14ac:dyDescent="0.25">
      <c r="B20" s="448"/>
      <c r="C20" s="356" t="s">
        <v>417</v>
      </c>
      <c r="D20" s="357" t="s">
        <v>418</v>
      </c>
      <c r="E20" s="356" t="s">
        <v>417</v>
      </c>
      <c r="F20" s="357" t="s">
        <v>418</v>
      </c>
      <c r="G20" s="356" t="s">
        <v>417</v>
      </c>
      <c r="H20" s="357" t="s">
        <v>418</v>
      </c>
    </row>
    <row r="21" spans="2:8" ht="34.5" customHeight="1" x14ac:dyDescent="0.25">
      <c r="B21" s="358" t="s">
        <v>419</v>
      </c>
      <c r="C21" s="359">
        <v>0</v>
      </c>
      <c r="D21" s="360" t="s">
        <v>420</v>
      </c>
      <c r="E21" s="359">
        <v>0</v>
      </c>
      <c r="F21" s="360" t="s">
        <v>420</v>
      </c>
      <c r="G21" s="359">
        <v>0</v>
      </c>
      <c r="H21" s="360" t="s">
        <v>420</v>
      </c>
    </row>
    <row r="22" spans="2:8" ht="15.6" x14ac:dyDescent="0.25">
      <c r="B22" s="361" t="s">
        <v>421</v>
      </c>
      <c r="C22" s="362"/>
      <c r="D22" s="363"/>
      <c r="E22" s="364"/>
      <c r="F22" s="363"/>
      <c r="G22" s="364"/>
      <c r="H22" s="363"/>
    </row>
    <row r="23" spans="2:8" ht="31.2" x14ac:dyDescent="0.25">
      <c r="B23" s="29" t="s">
        <v>414</v>
      </c>
      <c r="C23" s="365">
        <v>0</v>
      </c>
      <c r="D23" s="366" t="s">
        <v>420</v>
      </c>
      <c r="E23" s="365">
        <v>0</v>
      </c>
      <c r="F23" s="366" t="s">
        <v>420</v>
      </c>
      <c r="G23" s="365">
        <v>0</v>
      </c>
      <c r="H23" s="366" t="s">
        <v>420</v>
      </c>
    </row>
    <row r="24" spans="2:8" ht="15.6" x14ac:dyDescent="0.25">
      <c r="B24" s="367" t="s">
        <v>422</v>
      </c>
      <c r="C24" s="365">
        <v>0</v>
      </c>
      <c r="D24" s="366" t="s">
        <v>420</v>
      </c>
      <c r="E24" s="365">
        <v>0</v>
      </c>
      <c r="F24" s="366" t="s">
        <v>420</v>
      </c>
      <c r="G24" s="365">
        <v>0</v>
      </c>
      <c r="H24" s="366" t="s">
        <v>420</v>
      </c>
    </row>
    <row r="25" spans="2:8" ht="62.4" x14ac:dyDescent="0.25">
      <c r="B25" s="368" t="s">
        <v>423</v>
      </c>
      <c r="C25" s="365">
        <v>0</v>
      </c>
      <c r="D25" s="366" t="s">
        <v>420</v>
      </c>
      <c r="E25" s="365">
        <v>0</v>
      </c>
      <c r="F25" s="366" t="s">
        <v>420</v>
      </c>
      <c r="G25" s="365">
        <v>0</v>
      </c>
      <c r="H25" s="366" t="s">
        <v>420</v>
      </c>
    </row>
    <row r="26" spans="2:8" ht="15.6" x14ac:dyDescent="0.25">
      <c r="B26" s="367" t="s">
        <v>424</v>
      </c>
      <c r="C26" s="365">
        <v>0</v>
      </c>
      <c r="D26" s="366" t="s">
        <v>420</v>
      </c>
      <c r="E26" s="365">
        <v>0</v>
      </c>
      <c r="F26" s="366" t="s">
        <v>420</v>
      </c>
      <c r="G26" s="365">
        <v>0</v>
      </c>
      <c r="H26" s="366" t="s">
        <v>420</v>
      </c>
    </row>
    <row r="27" spans="2:8" ht="46.8" x14ac:dyDescent="0.25">
      <c r="B27" s="368" t="s">
        <v>425</v>
      </c>
      <c r="C27" s="365">
        <v>0</v>
      </c>
      <c r="D27" s="366" t="s">
        <v>420</v>
      </c>
      <c r="E27" s="365">
        <v>0</v>
      </c>
      <c r="F27" s="366" t="s">
        <v>420</v>
      </c>
      <c r="G27" s="365">
        <v>0</v>
      </c>
      <c r="H27" s="366" t="s">
        <v>420</v>
      </c>
    </row>
    <row r="28" spans="2:8" ht="15.6" x14ac:dyDescent="0.25">
      <c r="B28" s="29" t="s">
        <v>413</v>
      </c>
      <c r="C28" s="365">
        <v>0</v>
      </c>
      <c r="D28" s="366" t="s">
        <v>420</v>
      </c>
      <c r="E28" s="365">
        <v>0</v>
      </c>
      <c r="F28" s="366" t="s">
        <v>420</v>
      </c>
      <c r="G28" s="365">
        <v>0</v>
      </c>
      <c r="H28" s="366" t="s">
        <v>420</v>
      </c>
    </row>
    <row r="29" spans="2:8" ht="15.6" x14ac:dyDescent="0.25">
      <c r="B29" s="369" t="s">
        <v>422</v>
      </c>
      <c r="C29" s="365">
        <v>0</v>
      </c>
      <c r="D29" s="366" t="s">
        <v>420</v>
      </c>
      <c r="E29" s="365">
        <v>0</v>
      </c>
      <c r="F29" s="366" t="s">
        <v>420</v>
      </c>
      <c r="G29" s="365">
        <v>0</v>
      </c>
      <c r="H29" s="366" t="s">
        <v>420</v>
      </c>
    </row>
    <row r="30" spans="2:8" ht="15.6" x14ac:dyDescent="0.25">
      <c r="B30" s="370" t="s">
        <v>424</v>
      </c>
      <c r="C30" s="371">
        <v>0</v>
      </c>
      <c r="D30" s="372" t="s">
        <v>420</v>
      </c>
      <c r="E30" s="371">
        <v>0</v>
      </c>
      <c r="F30" s="372" t="s">
        <v>420</v>
      </c>
      <c r="G30" s="371">
        <v>0</v>
      </c>
      <c r="H30" s="372" t="s">
        <v>420</v>
      </c>
    </row>
    <row r="31" spans="2:8" x14ac:dyDescent="0.25">
      <c r="B31" s="61"/>
      <c r="C31" s="61"/>
      <c r="D31" s="61"/>
      <c r="E31" s="61"/>
      <c r="F31" s="61"/>
      <c r="G31" s="61"/>
      <c r="H31" s="61"/>
    </row>
    <row r="32" spans="2:8" x14ac:dyDescent="0.25">
      <c r="B32" s="61"/>
      <c r="C32" s="61"/>
      <c r="D32" s="61"/>
      <c r="E32" s="61"/>
      <c r="F32" s="61"/>
      <c r="G32" s="61"/>
      <c r="H32" s="61"/>
    </row>
    <row r="33" spans="2:8" x14ac:dyDescent="0.25">
      <c r="B33" s="61"/>
      <c r="C33" s="61"/>
      <c r="D33" s="61"/>
      <c r="E33" s="61"/>
      <c r="F33" s="61"/>
      <c r="G33" s="61"/>
      <c r="H33" s="61"/>
    </row>
    <row r="34" spans="2:8" x14ac:dyDescent="0.25">
      <c r="B34" s="61"/>
      <c r="C34" s="61"/>
      <c r="D34" s="61"/>
      <c r="E34" s="61"/>
      <c r="F34" s="61"/>
      <c r="G34" s="61"/>
      <c r="H34" s="61"/>
    </row>
    <row r="35" spans="2:8" x14ac:dyDescent="0.25">
      <c r="B35" s="61"/>
      <c r="C35" s="61"/>
      <c r="D35" s="61"/>
      <c r="E35" s="61"/>
      <c r="F35" s="61"/>
      <c r="G35" s="61"/>
      <c r="H35" s="61"/>
    </row>
    <row r="36" spans="2:8" x14ac:dyDescent="0.25">
      <c r="B36" s="61"/>
      <c r="C36" s="61"/>
      <c r="D36" s="61"/>
      <c r="E36" s="61"/>
      <c r="F36" s="61"/>
      <c r="G36" s="61"/>
      <c r="H36" s="61"/>
    </row>
    <row r="37" spans="2:8" x14ac:dyDescent="0.25">
      <c r="B37" s="61"/>
      <c r="C37" s="61"/>
      <c r="D37" s="61"/>
      <c r="E37" s="61"/>
      <c r="F37" s="61"/>
      <c r="G37" s="61"/>
      <c r="H37" s="61"/>
    </row>
    <row r="38" spans="2:8" x14ac:dyDescent="0.25">
      <c r="B38" s="61"/>
      <c r="C38" s="61"/>
      <c r="D38" s="61"/>
      <c r="E38" s="61"/>
      <c r="F38" s="61"/>
      <c r="G38" s="61"/>
      <c r="H38" s="61"/>
    </row>
    <row r="39" spans="2:8" x14ac:dyDescent="0.25">
      <c r="B39" s="61"/>
      <c r="C39" s="61"/>
      <c r="D39" s="61"/>
      <c r="E39" s="61"/>
      <c r="F39" s="61"/>
      <c r="G39" s="61"/>
      <c r="H39" s="61"/>
    </row>
    <row r="40" spans="2:8" x14ac:dyDescent="0.25">
      <c r="B40" s="61"/>
      <c r="C40" s="61"/>
      <c r="D40" s="61"/>
      <c r="E40" s="61"/>
      <c r="F40" s="61"/>
      <c r="G40" s="61"/>
      <c r="H40" s="61"/>
    </row>
    <row r="41" spans="2:8" x14ac:dyDescent="0.25">
      <c r="B41" s="61"/>
      <c r="C41" s="61"/>
      <c r="D41" s="61"/>
      <c r="E41" s="61"/>
      <c r="F41" s="61"/>
      <c r="G41" s="61"/>
      <c r="H41" s="61"/>
    </row>
    <row r="42" spans="2:8" x14ac:dyDescent="0.25">
      <c r="B42" s="61"/>
      <c r="C42" s="61"/>
      <c r="D42" s="61"/>
      <c r="E42" s="61"/>
      <c r="F42" s="61"/>
      <c r="G42" s="61"/>
      <c r="H42" s="61"/>
    </row>
    <row r="43" spans="2:8" x14ac:dyDescent="0.25">
      <c r="B43" s="61"/>
      <c r="C43" s="61"/>
      <c r="D43" s="61"/>
      <c r="E43" s="61"/>
      <c r="F43" s="61"/>
      <c r="G43" s="61"/>
      <c r="H43" s="61"/>
    </row>
    <row r="44" spans="2:8" x14ac:dyDescent="0.25">
      <c r="B44" s="61"/>
      <c r="C44" s="61"/>
      <c r="D44" s="61"/>
      <c r="E44" s="61"/>
      <c r="F44" s="61"/>
      <c r="G44" s="61"/>
      <c r="H44" s="61"/>
    </row>
    <row r="45" spans="2:8" x14ac:dyDescent="0.25">
      <c r="B45" s="61"/>
      <c r="C45" s="61"/>
      <c r="D45" s="61"/>
      <c r="E45" s="61"/>
      <c r="F45" s="61"/>
      <c r="G45" s="61"/>
      <c r="H45" s="61"/>
    </row>
    <row r="46" spans="2:8" x14ac:dyDescent="0.25">
      <c r="B46" s="61"/>
      <c r="C46" s="61"/>
      <c r="D46" s="61"/>
      <c r="E46" s="61"/>
      <c r="F46" s="61"/>
      <c r="G46" s="61"/>
      <c r="H46" s="61"/>
    </row>
    <row r="47" spans="2:8" x14ac:dyDescent="0.25">
      <c r="B47" s="61"/>
      <c r="C47" s="61"/>
      <c r="D47" s="61"/>
      <c r="E47" s="61"/>
      <c r="F47" s="61"/>
      <c r="G47" s="61"/>
      <c r="H47" s="61"/>
    </row>
    <row r="48" spans="2:8" x14ac:dyDescent="0.25">
      <c r="B48" s="61"/>
      <c r="C48" s="61"/>
      <c r="D48" s="61"/>
      <c r="E48" s="61"/>
      <c r="F48" s="61"/>
      <c r="G48" s="61"/>
      <c r="H48" s="61"/>
    </row>
    <row r="49" spans="2:8" x14ac:dyDescent="0.25">
      <c r="B49" s="61"/>
      <c r="C49" s="61"/>
      <c r="D49" s="61"/>
      <c r="E49" s="61"/>
      <c r="F49" s="61"/>
      <c r="G49" s="61"/>
      <c r="H49" s="61"/>
    </row>
    <row r="50" spans="2:8" x14ac:dyDescent="0.25">
      <c r="B50" s="61"/>
      <c r="C50" s="61"/>
      <c r="D50" s="61"/>
      <c r="E50" s="61"/>
      <c r="F50" s="61"/>
      <c r="G50" s="61"/>
      <c r="H50" s="61"/>
    </row>
    <row r="51" spans="2:8" x14ac:dyDescent="0.25">
      <c r="B51" s="61"/>
      <c r="C51" s="61"/>
      <c r="D51" s="61"/>
      <c r="E51" s="61"/>
      <c r="F51" s="61"/>
      <c r="G51" s="61"/>
      <c r="H51" s="61"/>
    </row>
    <row r="52" spans="2:8" x14ac:dyDescent="0.25">
      <c r="B52" s="61"/>
      <c r="C52" s="61"/>
      <c r="D52" s="61"/>
      <c r="E52" s="61"/>
      <c r="F52" s="61"/>
      <c r="G52" s="61"/>
      <c r="H52" s="61"/>
    </row>
    <row r="53" spans="2:8" x14ac:dyDescent="0.25">
      <c r="B53" s="61"/>
      <c r="C53" s="61"/>
      <c r="D53" s="61"/>
      <c r="E53" s="61"/>
      <c r="F53" s="61"/>
      <c r="G53" s="61"/>
      <c r="H53" s="61"/>
    </row>
    <row r="54" spans="2:8" x14ac:dyDescent="0.25">
      <c r="B54" s="61"/>
      <c r="C54" s="61"/>
      <c r="D54" s="61"/>
      <c r="E54" s="61"/>
      <c r="F54" s="61"/>
      <c r="G54" s="61"/>
      <c r="H54" s="61"/>
    </row>
    <row r="55" spans="2:8" x14ac:dyDescent="0.25">
      <c r="B55" s="61"/>
      <c r="C55" s="61"/>
      <c r="D55" s="61"/>
      <c r="E55" s="61"/>
      <c r="F55" s="61"/>
      <c r="G55" s="61"/>
      <c r="H55" s="61"/>
    </row>
    <row r="56" spans="2:8" x14ac:dyDescent="0.25">
      <c r="B56" s="61"/>
      <c r="C56" s="61"/>
      <c r="D56" s="61"/>
      <c r="E56" s="61"/>
      <c r="F56" s="61"/>
      <c r="G56" s="61"/>
      <c r="H56" s="61"/>
    </row>
    <row r="57" spans="2:8" x14ac:dyDescent="0.25">
      <c r="B57" s="61"/>
      <c r="C57" s="61"/>
      <c r="D57" s="61"/>
      <c r="E57" s="61"/>
      <c r="F57" s="61"/>
      <c r="G57" s="61"/>
      <c r="H57" s="61"/>
    </row>
    <row r="58" spans="2:8" x14ac:dyDescent="0.25">
      <c r="B58" s="61"/>
      <c r="C58" s="61"/>
      <c r="D58" s="61"/>
      <c r="E58" s="61"/>
      <c r="F58" s="61"/>
      <c r="G58" s="61"/>
      <c r="H58" s="61"/>
    </row>
    <row r="59" spans="2:8" x14ac:dyDescent="0.25">
      <c r="B59" s="61"/>
      <c r="C59" s="61"/>
      <c r="D59" s="61"/>
      <c r="E59" s="61"/>
      <c r="F59" s="61"/>
      <c r="G59" s="61"/>
      <c r="H59" s="61"/>
    </row>
    <row r="60" spans="2:8" x14ac:dyDescent="0.25">
      <c r="B60" s="61"/>
      <c r="C60" s="61"/>
      <c r="D60" s="61"/>
      <c r="E60" s="61"/>
      <c r="F60" s="61"/>
      <c r="G60" s="61"/>
      <c r="H60" s="61"/>
    </row>
    <row r="61" spans="2:8" x14ac:dyDescent="0.25">
      <c r="B61" s="61"/>
      <c r="C61" s="61"/>
      <c r="D61" s="61"/>
      <c r="E61" s="61"/>
      <c r="F61" s="61"/>
      <c r="G61" s="61"/>
      <c r="H61" s="61"/>
    </row>
    <row r="62" spans="2:8" x14ac:dyDescent="0.25">
      <c r="B62" s="61"/>
      <c r="C62" s="61"/>
      <c r="D62" s="61"/>
      <c r="E62" s="61"/>
      <c r="F62" s="61"/>
      <c r="G62" s="61"/>
      <c r="H62" s="61"/>
    </row>
    <row r="63" spans="2:8" x14ac:dyDescent="0.25">
      <c r="B63" s="61"/>
      <c r="C63" s="61"/>
      <c r="D63" s="61"/>
      <c r="E63" s="61"/>
      <c r="F63" s="61"/>
      <c r="G63" s="61"/>
      <c r="H63" s="61"/>
    </row>
    <row r="64" spans="2:8" x14ac:dyDescent="0.25">
      <c r="B64" s="61"/>
      <c r="C64" s="61"/>
      <c r="D64" s="61"/>
      <c r="E64" s="61"/>
      <c r="F64" s="61"/>
      <c r="G64" s="61"/>
      <c r="H64" s="61"/>
    </row>
    <row r="65" spans="2:8" x14ac:dyDescent="0.25">
      <c r="B65" s="61"/>
      <c r="C65" s="61"/>
      <c r="D65" s="61"/>
      <c r="E65" s="61"/>
      <c r="F65" s="61"/>
      <c r="G65" s="61"/>
      <c r="H65" s="61"/>
    </row>
    <row r="66" spans="2:8" x14ac:dyDescent="0.25">
      <c r="B66" s="61"/>
      <c r="C66" s="61"/>
      <c r="D66" s="61"/>
      <c r="E66" s="61"/>
      <c r="F66" s="61"/>
      <c r="G66" s="61"/>
      <c r="H66" s="61"/>
    </row>
    <row r="67" spans="2:8" x14ac:dyDescent="0.25">
      <c r="B67" s="61"/>
      <c r="C67" s="61"/>
      <c r="D67" s="61"/>
      <c r="E67" s="61"/>
      <c r="F67" s="61"/>
      <c r="G67" s="61"/>
      <c r="H67" s="61"/>
    </row>
    <row r="68" spans="2:8" x14ac:dyDescent="0.25">
      <c r="B68" s="61"/>
      <c r="C68" s="61"/>
      <c r="D68" s="61"/>
      <c r="E68" s="61"/>
      <c r="F68" s="61"/>
      <c r="G68" s="61"/>
      <c r="H68" s="61"/>
    </row>
    <row r="69" spans="2:8" x14ac:dyDescent="0.25">
      <c r="B69" s="61"/>
      <c r="C69" s="61"/>
      <c r="D69" s="61"/>
      <c r="E69" s="61"/>
      <c r="F69" s="61"/>
      <c r="G69" s="61"/>
      <c r="H69" s="61"/>
    </row>
    <row r="70" spans="2:8" x14ac:dyDescent="0.25">
      <c r="B70" s="61"/>
      <c r="C70" s="61"/>
      <c r="D70" s="61"/>
      <c r="E70" s="61"/>
      <c r="F70" s="61"/>
      <c r="G70" s="61"/>
      <c r="H70" s="61"/>
    </row>
    <row r="71" spans="2:8" x14ac:dyDescent="0.25">
      <c r="B71" s="61"/>
      <c r="C71" s="61"/>
      <c r="D71" s="61"/>
      <c r="E71" s="61"/>
      <c r="F71" s="61"/>
      <c r="G71" s="61"/>
      <c r="H71" s="61"/>
    </row>
    <row r="72" spans="2:8" x14ac:dyDescent="0.25">
      <c r="B72" s="61"/>
      <c r="C72" s="61"/>
      <c r="D72" s="61"/>
      <c r="E72" s="61"/>
      <c r="F72" s="61"/>
      <c r="G72" s="61"/>
      <c r="H72" s="61"/>
    </row>
    <row r="73" spans="2:8" x14ac:dyDescent="0.25">
      <c r="B73" s="61"/>
      <c r="C73" s="61"/>
      <c r="D73" s="61"/>
      <c r="E73" s="61"/>
      <c r="F73" s="61"/>
      <c r="G73" s="61"/>
      <c r="H73" s="61"/>
    </row>
    <row r="74" spans="2:8" x14ac:dyDescent="0.25">
      <c r="B74" s="61"/>
      <c r="C74" s="61"/>
      <c r="D74" s="61"/>
      <c r="E74" s="61"/>
      <c r="F74" s="61"/>
      <c r="G74" s="61"/>
      <c r="H74" s="61"/>
    </row>
    <row r="75" spans="2:8" x14ac:dyDescent="0.25">
      <c r="B75" s="61"/>
      <c r="C75" s="61"/>
      <c r="D75" s="61"/>
      <c r="E75" s="61"/>
      <c r="F75" s="61"/>
      <c r="G75" s="61"/>
      <c r="H75" s="61"/>
    </row>
    <row r="76" spans="2:8" x14ac:dyDescent="0.25">
      <c r="B76" s="61"/>
      <c r="C76" s="61"/>
      <c r="D76" s="61"/>
      <c r="E76" s="61"/>
      <c r="F76" s="61"/>
      <c r="G76" s="61"/>
      <c r="H76" s="61"/>
    </row>
    <row r="77" spans="2:8" x14ac:dyDescent="0.25">
      <c r="B77" s="61"/>
      <c r="C77" s="61"/>
      <c r="D77" s="61"/>
      <c r="E77" s="61"/>
      <c r="F77" s="61"/>
      <c r="G77" s="61"/>
      <c r="H77" s="61"/>
    </row>
    <row r="78" spans="2:8" x14ac:dyDescent="0.25">
      <c r="B78" s="61"/>
      <c r="C78" s="61"/>
      <c r="D78" s="61"/>
      <c r="E78" s="61"/>
      <c r="F78" s="61"/>
      <c r="G78" s="61"/>
      <c r="H78" s="61"/>
    </row>
    <row r="79" spans="2:8" x14ac:dyDescent="0.25">
      <c r="B79" s="61"/>
      <c r="C79" s="61"/>
      <c r="D79" s="61"/>
      <c r="E79" s="61"/>
      <c r="F79" s="61"/>
      <c r="G79" s="61"/>
      <c r="H79" s="61"/>
    </row>
    <row r="80" spans="2:8" x14ac:dyDescent="0.25">
      <c r="B80" s="61"/>
      <c r="C80" s="61"/>
      <c r="D80" s="61"/>
      <c r="E80" s="61"/>
      <c r="F80" s="61"/>
      <c r="G80" s="61"/>
      <c r="H80" s="61"/>
    </row>
    <row r="81" spans="2:8" x14ac:dyDescent="0.25">
      <c r="B81" s="61"/>
      <c r="C81" s="61"/>
      <c r="D81" s="61"/>
      <c r="E81" s="61"/>
      <c r="F81" s="61"/>
      <c r="G81" s="61"/>
      <c r="H81" s="61"/>
    </row>
    <row r="82" spans="2:8" x14ac:dyDescent="0.25">
      <c r="B82" s="61"/>
      <c r="C82" s="61"/>
      <c r="D82" s="61"/>
      <c r="E82" s="61"/>
      <c r="F82" s="61"/>
      <c r="G82" s="61"/>
      <c r="H82" s="61"/>
    </row>
    <row r="83" spans="2:8" x14ac:dyDescent="0.25">
      <c r="B83" s="61"/>
      <c r="C83" s="61"/>
      <c r="D83" s="61"/>
      <c r="E83" s="61"/>
      <c r="F83" s="61"/>
      <c r="G83" s="61"/>
      <c r="H83" s="61"/>
    </row>
    <row r="84" spans="2:8" x14ac:dyDescent="0.25">
      <c r="B84" s="61"/>
      <c r="C84" s="61"/>
      <c r="D84" s="61"/>
      <c r="E84" s="61"/>
      <c r="F84" s="61"/>
      <c r="G84" s="61"/>
      <c r="H84" s="61"/>
    </row>
    <row r="85" spans="2:8" x14ac:dyDescent="0.25">
      <c r="B85" s="61"/>
      <c r="C85" s="61"/>
      <c r="D85" s="61"/>
      <c r="E85" s="61"/>
      <c r="F85" s="61"/>
      <c r="G85" s="61"/>
      <c r="H85" s="61"/>
    </row>
    <row r="86" spans="2:8" x14ac:dyDescent="0.25">
      <c r="B86" s="61"/>
      <c r="C86" s="61"/>
      <c r="D86" s="61"/>
      <c r="E86" s="61"/>
      <c r="F86" s="61"/>
      <c r="G86" s="61"/>
      <c r="H86" s="61"/>
    </row>
    <row r="87" spans="2:8" x14ac:dyDescent="0.25">
      <c r="B87" s="61"/>
      <c r="C87" s="61"/>
      <c r="D87" s="61"/>
      <c r="E87" s="61"/>
      <c r="F87" s="61"/>
      <c r="G87" s="61"/>
      <c r="H87" s="61"/>
    </row>
    <row r="88" spans="2:8" x14ac:dyDescent="0.25">
      <c r="B88" s="61"/>
      <c r="C88" s="61"/>
      <c r="D88" s="61"/>
      <c r="E88" s="61"/>
      <c r="F88" s="61"/>
      <c r="G88" s="61"/>
      <c r="H88" s="61"/>
    </row>
    <row r="89" spans="2:8" x14ac:dyDescent="0.25">
      <c r="B89" s="61"/>
      <c r="C89" s="61"/>
      <c r="D89" s="61"/>
      <c r="E89" s="61"/>
      <c r="F89" s="61"/>
      <c r="G89" s="61"/>
      <c r="H89" s="61"/>
    </row>
    <row r="90" spans="2:8" x14ac:dyDescent="0.25">
      <c r="B90" s="61"/>
      <c r="C90" s="61"/>
      <c r="D90" s="61"/>
      <c r="E90" s="61"/>
      <c r="F90" s="61"/>
      <c r="G90" s="61"/>
      <c r="H90" s="61"/>
    </row>
    <row r="91" spans="2:8" x14ac:dyDescent="0.25">
      <c r="B91" s="61"/>
      <c r="C91" s="61"/>
      <c r="D91" s="61"/>
      <c r="E91" s="61"/>
      <c r="F91" s="61"/>
      <c r="G91" s="61"/>
      <c r="H91" s="61"/>
    </row>
    <row r="92" spans="2:8" x14ac:dyDescent="0.25">
      <c r="B92" s="61"/>
      <c r="C92" s="61"/>
      <c r="D92" s="61"/>
      <c r="E92" s="61"/>
      <c r="F92" s="61"/>
      <c r="G92" s="61"/>
      <c r="H92" s="61"/>
    </row>
    <row r="93" spans="2:8" x14ac:dyDescent="0.25">
      <c r="B93" s="61"/>
      <c r="C93" s="61"/>
      <c r="D93" s="61"/>
      <c r="E93" s="61"/>
      <c r="F93" s="61"/>
      <c r="G93" s="61"/>
      <c r="H93" s="61"/>
    </row>
    <row r="94" spans="2:8" x14ac:dyDescent="0.25">
      <c r="B94" s="61"/>
      <c r="C94" s="61"/>
      <c r="D94" s="61"/>
      <c r="E94" s="61"/>
      <c r="F94" s="61"/>
      <c r="G94" s="61"/>
      <c r="H94" s="61"/>
    </row>
    <row r="95" spans="2:8" x14ac:dyDescent="0.25">
      <c r="B95" s="61"/>
      <c r="C95" s="61"/>
      <c r="D95" s="61"/>
      <c r="E95" s="61"/>
      <c r="F95" s="61"/>
      <c r="G95" s="61"/>
      <c r="H95" s="61"/>
    </row>
    <row r="96" spans="2:8" x14ac:dyDescent="0.25">
      <c r="B96" s="61"/>
      <c r="C96" s="61"/>
      <c r="D96" s="61"/>
      <c r="E96" s="61"/>
      <c r="F96" s="61"/>
      <c r="G96" s="61"/>
      <c r="H96" s="61"/>
    </row>
    <row r="97" spans="2:8" x14ac:dyDescent="0.25">
      <c r="B97" s="61"/>
      <c r="C97" s="61"/>
      <c r="D97" s="61"/>
      <c r="E97" s="61"/>
      <c r="F97" s="61"/>
      <c r="G97" s="61"/>
      <c r="H97" s="61"/>
    </row>
    <row r="98" spans="2:8" x14ac:dyDescent="0.25">
      <c r="B98" s="61"/>
      <c r="C98" s="61"/>
      <c r="D98" s="61"/>
      <c r="E98" s="61"/>
      <c r="F98" s="61"/>
      <c r="G98" s="61"/>
      <c r="H98" s="61"/>
    </row>
    <row r="99" spans="2:8" x14ac:dyDescent="0.25">
      <c r="B99" s="61"/>
      <c r="C99" s="61"/>
      <c r="D99" s="61"/>
      <c r="E99" s="61"/>
      <c r="F99" s="61"/>
      <c r="G99" s="61"/>
      <c r="H99" s="61"/>
    </row>
    <row r="100" spans="2:8" x14ac:dyDescent="0.25">
      <c r="B100" s="61"/>
      <c r="C100" s="61"/>
      <c r="D100" s="61"/>
      <c r="E100" s="61"/>
      <c r="F100" s="61"/>
      <c r="G100" s="61"/>
      <c r="H100" s="61"/>
    </row>
    <row r="101" spans="2:8" x14ac:dyDescent="0.25">
      <c r="B101" s="61"/>
      <c r="C101" s="61"/>
      <c r="D101" s="61"/>
      <c r="E101" s="61"/>
      <c r="F101" s="61"/>
      <c r="G101" s="61"/>
      <c r="H101" s="61"/>
    </row>
    <row r="102" spans="2:8" x14ac:dyDescent="0.25">
      <c r="B102" s="61"/>
      <c r="C102" s="61"/>
      <c r="D102" s="61"/>
      <c r="E102" s="61"/>
      <c r="F102" s="61"/>
      <c r="G102" s="61"/>
      <c r="H102" s="61"/>
    </row>
    <row r="103" spans="2:8" x14ac:dyDescent="0.25">
      <c r="B103" s="61"/>
      <c r="C103" s="61"/>
      <c r="D103" s="61"/>
      <c r="E103" s="61"/>
      <c r="F103" s="61"/>
      <c r="G103" s="61"/>
      <c r="H103" s="61"/>
    </row>
    <row r="104" spans="2:8" x14ac:dyDescent="0.25">
      <c r="B104" s="61"/>
      <c r="C104" s="61"/>
      <c r="D104" s="61"/>
      <c r="E104" s="61"/>
      <c r="F104" s="61"/>
      <c r="G104" s="61"/>
      <c r="H104" s="61"/>
    </row>
    <row r="105" spans="2:8" x14ac:dyDescent="0.25">
      <c r="B105" s="61"/>
      <c r="C105" s="61"/>
      <c r="D105" s="61"/>
      <c r="E105" s="61"/>
      <c r="F105" s="61"/>
      <c r="G105" s="61"/>
      <c r="H105" s="61"/>
    </row>
    <row r="106" spans="2:8" x14ac:dyDescent="0.25">
      <c r="B106" s="61"/>
      <c r="C106" s="61"/>
      <c r="D106" s="61"/>
      <c r="E106" s="61"/>
      <c r="F106" s="61"/>
      <c r="G106" s="61"/>
      <c r="H106" s="61"/>
    </row>
    <row r="107" spans="2:8" x14ac:dyDescent="0.25">
      <c r="B107" s="61"/>
      <c r="C107" s="61"/>
      <c r="D107" s="61"/>
      <c r="E107" s="61"/>
      <c r="F107" s="61"/>
      <c r="G107" s="61"/>
      <c r="H107" s="61"/>
    </row>
    <row r="108" spans="2:8" x14ac:dyDescent="0.25">
      <c r="B108" s="61"/>
      <c r="C108" s="61"/>
      <c r="D108" s="61"/>
      <c r="E108" s="61"/>
      <c r="F108" s="61"/>
      <c r="G108" s="61"/>
      <c r="H108" s="61"/>
    </row>
    <row r="109" spans="2:8" x14ac:dyDescent="0.25">
      <c r="B109" s="61"/>
      <c r="C109" s="61"/>
      <c r="D109" s="61"/>
      <c r="E109" s="61"/>
      <c r="F109" s="61"/>
      <c r="G109" s="61"/>
      <c r="H109" s="61"/>
    </row>
    <row r="110" spans="2:8" x14ac:dyDescent="0.25">
      <c r="B110" s="61"/>
      <c r="C110" s="61"/>
      <c r="D110" s="61"/>
      <c r="E110" s="61"/>
      <c r="F110" s="61"/>
      <c r="G110" s="61"/>
      <c r="H110" s="61"/>
    </row>
    <row r="111" spans="2:8" x14ac:dyDescent="0.25">
      <c r="B111" s="61"/>
      <c r="C111" s="61"/>
      <c r="D111" s="61"/>
      <c r="E111" s="61"/>
      <c r="F111" s="61"/>
      <c r="G111" s="61"/>
      <c r="H111" s="61"/>
    </row>
    <row r="112" spans="2:8" x14ac:dyDescent="0.25">
      <c r="B112" s="61"/>
      <c r="C112" s="61"/>
      <c r="D112" s="61"/>
      <c r="E112" s="61"/>
      <c r="F112" s="61"/>
      <c r="G112" s="61"/>
      <c r="H112" s="61"/>
    </row>
    <row r="113" spans="2:8" x14ac:dyDescent="0.25">
      <c r="B113" s="61"/>
      <c r="C113" s="61"/>
      <c r="D113" s="61"/>
      <c r="E113" s="61"/>
      <c r="F113" s="61"/>
      <c r="G113" s="61"/>
      <c r="H113" s="61"/>
    </row>
    <row r="114" spans="2:8" x14ac:dyDescent="0.25">
      <c r="B114" s="61"/>
      <c r="C114" s="61"/>
      <c r="D114" s="61"/>
      <c r="E114" s="61"/>
      <c r="F114" s="61"/>
      <c r="G114" s="61"/>
      <c r="H114" s="61"/>
    </row>
    <row r="115" spans="2:8" x14ac:dyDescent="0.25">
      <c r="B115" s="61"/>
      <c r="C115" s="61"/>
      <c r="D115" s="61"/>
      <c r="E115" s="61"/>
      <c r="F115" s="61"/>
      <c r="G115" s="61"/>
      <c r="H115" s="61"/>
    </row>
    <row r="116" spans="2:8" x14ac:dyDescent="0.25">
      <c r="B116" s="61"/>
      <c r="C116" s="61"/>
      <c r="D116" s="61"/>
      <c r="E116" s="61"/>
      <c r="F116" s="61"/>
      <c r="G116" s="61"/>
      <c r="H116" s="61"/>
    </row>
    <row r="117" spans="2:8" x14ac:dyDescent="0.25">
      <c r="B117" s="61"/>
      <c r="C117" s="61"/>
      <c r="D117" s="61"/>
      <c r="E117" s="61"/>
      <c r="F117" s="61"/>
      <c r="G117" s="61"/>
      <c r="H117" s="61"/>
    </row>
    <row r="118" spans="2:8" x14ac:dyDescent="0.25">
      <c r="B118" s="61"/>
      <c r="C118" s="61"/>
      <c r="D118" s="61"/>
      <c r="E118" s="61"/>
      <c r="F118" s="61"/>
      <c r="G118" s="61"/>
      <c r="H118" s="61"/>
    </row>
    <row r="119" spans="2:8" x14ac:dyDescent="0.25">
      <c r="B119" s="61"/>
      <c r="C119" s="61"/>
      <c r="D119" s="61"/>
      <c r="E119" s="61"/>
      <c r="F119" s="61"/>
      <c r="G119" s="61"/>
      <c r="H119" s="61"/>
    </row>
    <row r="120" spans="2:8" x14ac:dyDescent="0.25">
      <c r="B120" s="61"/>
      <c r="C120" s="61"/>
      <c r="D120" s="61"/>
      <c r="E120" s="61"/>
      <c r="F120" s="61"/>
      <c r="G120" s="61"/>
      <c r="H120" s="61"/>
    </row>
    <row r="121" spans="2:8" x14ac:dyDescent="0.25">
      <c r="B121" s="61"/>
      <c r="C121" s="61"/>
      <c r="D121" s="61"/>
      <c r="E121" s="61"/>
      <c r="F121" s="61"/>
      <c r="G121" s="61"/>
      <c r="H121" s="61"/>
    </row>
    <row r="122" spans="2:8" x14ac:dyDescent="0.25">
      <c r="B122" s="61"/>
      <c r="C122" s="61"/>
      <c r="D122" s="61"/>
      <c r="E122" s="61"/>
      <c r="F122" s="61"/>
      <c r="G122" s="61"/>
      <c r="H122" s="61"/>
    </row>
    <row r="123" spans="2:8" x14ac:dyDescent="0.25">
      <c r="B123" s="61"/>
      <c r="C123" s="61"/>
      <c r="D123" s="61"/>
      <c r="E123" s="61"/>
      <c r="F123" s="61"/>
      <c r="G123" s="61"/>
      <c r="H123" s="61"/>
    </row>
    <row r="124" spans="2:8" x14ac:dyDescent="0.25">
      <c r="B124" s="61"/>
      <c r="C124" s="61"/>
      <c r="D124" s="61"/>
      <c r="E124" s="61"/>
      <c r="F124" s="61"/>
      <c r="G124" s="61"/>
      <c r="H124" s="61"/>
    </row>
    <row r="125" spans="2:8" x14ac:dyDescent="0.25">
      <c r="B125" s="61"/>
      <c r="C125" s="61"/>
      <c r="D125" s="61"/>
      <c r="E125" s="61"/>
      <c r="F125" s="61"/>
      <c r="G125" s="61"/>
      <c r="H125" s="61"/>
    </row>
    <row r="126" spans="2:8" x14ac:dyDescent="0.25">
      <c r="B126" s="61"/>
      <c r="C126" s="61"/>
      <c r="D126" s="61"/>
      <c r="E126" s="61"/>
      <c r="F126" s="61"/>
      <c r="G126" s="61"/>
      <c r="H126" s="61"/>
    </row>
    <row r="127" spans="2:8" x14ac:dyDescent="0.25">
      <c r="B127" s="61"/>
      <c r="C127" s="61"/>
      <c r="D127" s="61"/>
      <c r="E127" s="61"/>
      <c r="F127" s="61"/>
      <c r="G127" s="61"/>
      <c r="H127" s="61"/>
    </row>
    <row r="128" spans="2:8" x14ac:dyDescent="0.25">
      <c r="B128" s="61"/>
      <c r="C128" s="61"/>
      <c r="D128" s="61"/>
      <c r="E128" s="61"/>
      <c r="F128" s="61"/>
      <c r="G128" s="61"/>
      <c r="H128" s="61"/>
    </row>
    <row r="129" spans="2:8" x14ac:dyDescent="0.25">
      <c r="B129" s="61"/>
      <c r="C129" s="61"/>
      <c r="D129" s="61"/>
      <c r="E129" s="61"/>
      <c r="F129" s="61"/>
      <c r="G129" s="61"/>
      <c r="H129" s="61"/>
    </row>
    <row r="130" spans="2:8" x14ac:dyDescent="0.25">
      <c r="B130" s="61"/>
      <c r="C130" s="61"/>
      <c r="D130" s="61"/>
      <c r="E130" s="61"/>
      <c r="F130" s="61"/>
      <c r="G130" s="61"/>
      <c r="H130" s="61"/>
    </row>
    <row r="131" spans="2:8" x14ac:dyDescent="0.25">
      <c r="B131" s="61"/>
      <c r="C131" s="61"/>
      <c r="D131" s="61"/>
      <c r="E131" s="61"/>
      <c r="F131" s="61"/>
      <c r="G131" s="61"/>
      <c r="H131" s="61"/>
    </row>
    <row r="132" spans="2:8" x14ac:dyDescent="0.25">
      <c r="B132" s="61"/>
      <c r="C132" s="61"/>
      <c r="D132" s="61"/>
      <c r="E132" s="61"/>
      <c r="F132" s="61"/>
      <c r="G132" s="61"/>
      <c r="H132" s="61"/>
    </row>
    <row r="133" spans="2:8" x14ac:dyDescent="0.25">
      <c r="B133" s="61"/>
      <c r="C133" s="61"/>
      <c r="D133" s="61"/>
      <c r="E133" s="61"/>
      <c r="F133" s="61"/>
      <c r="G133" s="61"/>
      <c r="H133" s="61"/>
    </row>
    <row r="134" spans="2:8" x14ac:dyDescent="0.25">
      <c r="B134" s="61"/>
      <c r="C134" s="61"/>
      <c r="D134" s="61"/>
      <c r="E134" s="61"/>
      <c r="F134" s="61"/>
      <c r="G134" s="61"/>
      <c r="H134" s="61"/>
    </row>
    <row r="135" spans="2:8" x14ac:dyDescent="0.25">
      <c r="B135" s="61"/>
      <c r="C135" s="61"/>
      <c r="D135" s="61"/>
      <c r="E135" s="61"/>
      <c r="F135" s="61"/>
      <c r="G135" s="61"/>
      <c r="H135" s="61"/>
    </row>
    <row r="136" spans="2:8" x14ac:dyDescent="0.25">
      <c r="B136" s="61"/>
      <c r="C136" s="61"/>
      <c r="D136" s="61"/>
      <c r="E136" s="61"/>
      <c r="F136" s="61"/>
      <c r="G136" s="61"/>
      <c r="H136" s="61"/>
    </row>
    <row r="137" spans="2:8" x14ac:dyDescent="0.25">
      <c r="B137" s="61"/>
      <c r="C137" s="61"/>
      <c r="D137" s="61"/>
      <c r="E137" s="61"/>
      <c r="F137" s="61"/>
      <c r="G137" s="61"/>
      <c r="H137" s="61"/>
    </row>
    <row r="138" spans="2:8" x14ac:dyDescent="0.25">
      <c r="B138" s="61"/>
      <c r="C138" s="61"/>
      <c r="D138" s="61"/>
      <c r="E138" s="61"/>
      <c r="F138" s="61"/>
      <c r="G138" s="61"/>
      <c r="H138" s="61"/>
    </row>
    <row r="139" spans="2:8" x14ac:dyDescent="0.25">
      <c r="B139" s="61"/>
      <c r="C139" s="61"/>
      <c r="D139" s="61"/>
      <c r="E139" s="61"/>
      <c r="F139" s="61"/>
      <c r="G139" s="61"/>
      <c r="H139" s="61"/>
    </row>
    <row r="140" spans="2:8" x14ac:dyDescent="0.25">
      <c r="B140" s="61"/>
      <c r="C140" s="61"/>
      <c r="D140" s="61"/>
      <c r="E140" s="61"/>
      <c r="F140" s="61"/>
      <c r="G140" s="61"/>
      <c r="H140" s="61"/>
    </row>
    <row r="141" spans="2:8" x14ac:dyDescent="0.25">
      <c r="B141" s="61"/>
      <c r="C141" s="61"/>
      <c r="D141" s="61"/>
      <c r="E141" s="61"/>
      <c r="F141" s="61"/>
      <c r="G141" s="61"/>
      <c r="H141" s="61"/>
    </row>
    <row r="142" spans="2:8" x14ac:dyDescent="0.25">
      <c r="B142" s="61"/>
      <c r="C142" s="61"/>
      <c r="D142" s="61"/>
      <c r="E142" s="61"/>
      <c r="F142" s="61"/>
      <c r="G142" s="61"/>
      <c r="H142" s="61"/>
    </row>
    <row r="143" spans="2:8" x14ac:dyDescent="0.25">
      <c r="B143" s="61"/>
      <c r="C143" s="61"/>
      <c r="D143" s="61"/>
      <c r="E143" s="61"/>
      <c r="F143" s="61"/>
      <c r="G143" s="61"/>
      <c r="H143" s="61"/>
    </row>
    <row r="144" spans="2:8" x14ac:dyDescent="0.25">
      <c r="B144" s="61"/>
      <c r="C144" s="61"/>
      <c r="D144" s="61"/>
      <c r="E144" s="61"/>
      <c r="F144" s="61"/>
      <c r="G144" s="61"/>
      <c r="H144" s="61"/>
    </row>
    <row r="145" spans="2:8" x14ac:dyDescent="0.25">
      <c r="B145" s="61"/>
      <c r="C145" s="61"/>
      <c r="D145" s="61"/>
      <c r="E145" s="61"/>
      <c r="F145" s="61"/>
      <c r="G145" s="61"/>
      <c r="H145" s="61"/>
    </row>
    <row r="146" spans="2:8" x14ac:dyDescent="0.25">
      <c r="B146" s="61"/>
      <c r="C146" s="61"/>
      <c r="D146" s="61"/>
      <c r="E146" s="61"/>
      <c r="F146" s="61"/>
      <c r="G146" s="61"/>
      <c r="H146" s="61"/>
    </row>
    <row r="147" spans="2:8" x14ac:dyDescent="0.25">
      <c r="B147" s="61"/>
      <c r="C147" s="61"/>
      <c r="D147" s="61"/>
      <c r="E147" s="61"/>
      <c r="F147" s="61"/>
      <c r="G147" s="61"/>
      <c r="H147" s="61"/>
    </row>
    <row r="148" spans="2:8" x14ac:dyDescent="0.25">
      <c r="B148" s="61"/>
      <c r="C148" s="61"/>
      <c r="D148" s="61"/>
      <c r="E148" s="61"/>
      <c r="F148" s="61"/>
      <c r="G148" s="61"/>
      <c r="H148" s="61"/>
    </row>
    <row r="149" spans="2:8" x14ac:dyDescent="0.25">
      <c r="B149" s="61"/>
      <c r="C149" s="61"/>
      <c r="D149" s="61"/>
      <c r="E149" s="61"/>
      <c r="F149" s="61"/>
      <c r="G149" s="61"/>
      <c r="H149" s="61"/>
    </row>
    <row r="150" spans="2:8" x14ac:dyDescent="0.25">
      <c r="B150" s="61"/>
      <c r="C150" s="61"/>
      <c r="D150" s="61"/>
      <c r="E150" s="61"/>
      <c r="F150" s="61"/>
      <c r="G150" s="61"/>
      <c r="H150" s="61"/>
    </row>
    <row r="151" spans="2:8" x14ac:dyDescent="0.25">
      <c r="B151" s="61"/>
      <c r="C151" s="61"/>
      <c r="D151" s="61"/>
      <c r="E151" s="61"/>
      <c r="F151" s="61"/>
      <c r="G151" s="61"/>
      <c r="H151" s="61"/>
    </row>
    <row r="152" spans="2:8" x14ac:dyDescent="0.25">
      <c r="B152" s="61"/>
      <c r="C152" s="61"/>
      <c r="D152" s="61"/>
      <c r="E152" s="61"/>
      <c r="F152" s="61"/>
      <c r="G152" s="61"/>
      <c r="H152" s="61"/>
    </row>
    <row r="153" spans="2:8" x14ac:dyDescent="0.25">
      <c r="B153" s="61"/>
      <c r="C153" s="61"/>
      <c r="D153" s="61"/>
      <c r="E153" s="61"/>
      <c r="F153" s="61"/>
      <c r="G153" s="61"/>
      <c r="H153" s="61"/>
    </row>
    <row r="154" spans="2:8" x14ac:dyDescent="0.25">
      <c r="B154" s="61"/>
      <c r="C154" s="61"/>
      <c r="D154" s="61"/>
      <c r="E154" s="61"/>
      <c r="F154" s="61"/>
      <c r="G154" s="61"/>
      <c r="H154" s="61"/>
    </row>
    <row r="155" spans="2:8" x14ac:dyDescent="0.25">
      <c r="B155" s="61"/>
      <c r="C155" s="61"/>
      <c r="D155" s="61"/>
      <c r="E155" s="61"/>
      <c r="F155" s="61"/>
      <c r="G155" s="61"/>
      <c r="H155" s="61"/>
    </row>
    <row r="156" spans="2:8" x14ac:dyDescent="0.25">
      <c r="B156" s="61"/>
      <c r="C156" s="61"/>
      <c r="D156" s="61"/>
      <c r="E156" s="61"/>
      <c r="F156" s="61"/>
      <c r="G156" s="61"/>
      <c r="H156" s="61"/>
    </row>
    <row r="157" spans="2:8" x14ac:dyDescent="0.25">
      <c r="B157" s="61"/>
      <c r="C157" s="61"/>
      <c r="D157" s="61"/>
      <c r="E157" s="61"/>
      <c r="F157" s="61"/>
      <c r="G157" s="61"/>
      <c r="H157" s="61"/>
    </row>
    <row r="158" spans="2:8" x14ac:dyDescent="0.25">
      <c r="B158" s="61"/>
      <c r="C158" s="61"/>
      <c r="D158" s="61"/>
      <c r="E158" s="61"/>
      <c r="F158" s="61"/>
      <c r="G158" s="61"/>
      <c r="H158" s="61"/>
    </row>
    <row r="159" spans="2:8" x14ac:dyDescent="0.25">
      <c r="B159" s="61"/>
      <c r="C159" s="61"/>
      <c r="D159" s="61"/>
      <c r="E159" s="61"/>
      <c r="F159" s="61"/>
      <c r="G159" s="61"/>
      <c r="H159" s="61"/>
    </row>
    <row r="160" spans="2:8" x14ac:dyDescent="0.25">
      <c r="B160" s="61"/>
      <c r="C160" s="61"/>
      <c r="D160" s="61"/>
      <c r="E160" s="61"/>
      <c r="F160" s="61"/>
      <c r="G160" s="61"/>
      <c r="H160" s="61"/>
    </row>
    <row r="161" spans="2:8" x14ac:dyDescent="0.25">
      <c r="B161" s="61"/>
      <c r="C161" s="61"/>
      <c r="D161" s="61"/>
      <c r="E161" s="61"/>
      <c r="F161" s="61"/>
      <c r="G161" s="61"/>
      <c r="H161" s="61"/>
    </row>
    <row r="162" spans="2:8" x14ac:dyDescent="0.25">
      <c r="B162" s="61"/>
      <c r="C162" s="61"/>
      <c r="D162" s="61"/>
      <c r="E162" s="61"/>
      <c r="F162" s="61"/>
      <c r="G162" s="61"/>
      <c r="H162" s="61"/>
    </row>
    <row r="163" spans="2:8" x14ac:dyDescent="0.25">
      <c r="B163" s="61"/>
      <c r="C163" s="61"/>
      <c r="D163" s="61"/>
      <c r="E163" s="61"/>
      <c r="F163" s="61"/>
      <c r="G163" s="61"/>
      <c r="H163" s="61"/>
    </row>
    <row r="164" spans="2:8" x14ac:dyDescent="0.25">
      <c r="B164" s="61"/>
      <c r="C164" s="61"/>
      <c r="D164" s="61"/>
      <c r="E164" s="61"/>
      <c r="F164" s="61"/>
      <c r="G164" s="61"/>
      <c r="H164" s="61"/>
    </row>
    <row r="165" spans="2:8" x14ac:dyDescent="0.25">
      <c r="B165" s="61"/>
      <c r="C165" s="61"/>
      <c r="D165" s="61"/>
      <c r="E165" s="61"/>
      <c r="F165" s="61"/>
      <c r="G165" s="61"/>
      <c r="H165" s="61"/>
    </row>
    <row r="166" spans="2:8" x14ac:dyDescent="0.25">
      <c r="B166" s="61"/>
      <c r="C166" s="61"/>
      <c r="D166" s="61"/>
      <c r="E166" s="61"/>
      <c r="F166" s="61"/>
      <c r="G166" s="61"/>
      <c r="H166" s="61"/>
    </row>
    <row r="167" spans="2:8" x14ac:dyDescent="0.25">
      <c r="B167" s="61"/>
      <c r="C167" s="61"/>
      <c r="D167" s="61"/>
      <c r="E167" s="61"/>
      <c r="F167" s="61"/>
      <c r="G167" s="61"/>
      <c r="H167" s="61"/>
    </row>
    <row r="168" spans="2:8" x14ac:dyDescent="0.25">
      <c r="B168" s="61"/>
      <c r="C168" s="61"/>
      <c r="D168" s="61"/>
      <c r="E168" s="61"/>
      <c r="F168" s="61"/>
      <c r="G168" s="61"/>
      <c r="H168" s="61"/>
    </row>
    <row r="169" spans="2:8" x14ac:dyDescent="0.25">
      <c r="B169" s="61"/>
      <c r="C169" s="61"/>
      <c r="D169" s="61"/>
      <c r="E169" s="61"/>
      <c r="F169" s="61"/>
      <c r="G169" s="61"/>
      <c r="H169" s="61"/>
    </row>
    <row r="170" spans="2:8" x14ac:dyDescent="0.25">
      <c r="B170" s="61"/>
      <c r="C170" s="61"/>
      <c r="D170" s="61"/>
      <c r="E170" s="61"/>
      <c r="F170" s="61"/>
      <c r="G170" s="61"/>
      <c r="H170" s="61"/>
    </row>
    <row r="171" spans="2:8" x14ac:dyDescent="0.25">
      <c r="B171" s="61"/>
      <c r="C171" s="61"/>
      <c r="D171" s="61"/>
      <c r="E171" s="61"/>
      <c r="F171" s="61"/>
      <c r="G171" s="61"/>
      <c r="H171" s="61"/>
    </row>
    <row r="172" spans="2:8" x14ac:dyDescent="0.25">
      <c r="B172" s="61"/>
      <c r="C172" s="61"/>
      <c r="D172" s="61"/>
      <c r="E172" s="61"/>
      <c r="F172" s="61"/>
      <c r="G172" s="61"/>
      <c r="H172" s="61"/>
    </row>
    <row r="173" spans="2:8" x14ac:dyDescent="0.25">
      <c r="B173" s="61"/>
      <c r="C173" s="61"/>
      <c r="D173" s="61"/>
      <c r="E173" s="61"/>
      <c r="F173" s="61"/>
      <c r="G173" s="61"/>
      <c r="H173" s="61"/>
    </row>
    <row r="174" spans="2:8" x14ac:dyDescent="0.25">
      <c r="B174" s="61"/>
      <c r="C174" s="61"/>
      <c r="D174" s="61"/>
      <c r="E174" s="61"/>
      <c r="F174" s="61"/>
      <c r="G174" s="61"/>
      <c r="H174" s="61"/>
    </row>
    <row r="175" spans="2:8" x14ac:dyDescent="0.25">
      <c r="B175" s="61"/>
      <c r="C175" s="61"/>
      <c r="D175" s="61"/>
      <c r="E175" s="61"/>
      <c r="F175" s="61"/>
      <c r="G175" s="61"/>
      <c r="H175" s="61"/>
    </row>
    <row r="176" spans="2:8" x14ac:dyDescent="0.25">
      <c r="B176" s="61"/>
      <c r="C176" s="61"/>
      <c r="D176" s="61"/>
      <c r="E176" s="61"/>
      <c r="F176" s="61"/>
      <c r="G176" s="61"/>
      <c r="H176" s="61"/>
    </row>
    <row r="177" spans="2:8" x14ac:dyDescent="0.25">
      <c r="B177" s="61"/>
      <c r="C177" s="61"/>
      <c r="D177" s="61"/>
      <c r="E177" s="61"/>
      <c r="F177" s="61"/>
      <c r="G177" s="61"/>
      <c r="H177" s="61"/>
    </row>
    <row r="178" spans="2:8" x14ac:dyDescent="0.25">
      <c r="B178" s="61"/>
      <c r="C178" s="61"/>
      <c r="D178" s="61"/>
      <c r="E178" s="61"/>
      <c r="F178" s="61"/>
      <c r="G178" s="61"/>
      <c r="H178" s="61"/>
    </row>
    <row r="179" spans="2:8" x14ac:dyDescent="0.25">
      <c r="B179" s="61"/>
      <c r="C179" s="61"/>
      <c r="D179" s="61"/>
      <c r="E179" s="61"/>
      <c r="F179" s="61"/>
      <c r="G179" s="61"/>
      <c r="H179" s="61"/>
    </row>
    <row r="180" spans="2:8" x14ac:dyDescent="0.25">
      <c r="B180" s="61"/>
      <c r="C180" s="61"/>
      <c r="D180" s="61"/>
      <c r="E180" s="61"/>
      <c r="F180" s="61"/>
      <c r="G180" s="61"/>
      <c r="H180" s="61"/>
    </row>
    <row r="181" spans="2:8" x14ac:dyDescent="0.25">
      <c r="B181" s="61"/>
      <c r="C181" s="61"/>
      <c r="D181" s="61"/>
      <c r="E181" s="61"/>
      <c r="F181" s="61"/>
      <c r="G181" s="61"/>
      <c r="H181" s="61"/>
    </row>
    <row r="182" spans="2:8" x14ac:dyDescent="0.25">
      <c r="B182" s="61"/>
      <c r="C182" s="61"/>
      <c r="D182" s="61"/>
      <c r="E182" s="61"/>
      <c r="F182" s="61"/>
      <c r="G182" s="61"/>
      <c r="H182" s="61"/>
    </row>
    <row r="183" spans="2:8" x14ac:dyDescent="0.25">
      <c r="B183" s="61"/>
      <c r="C183" s="61"/>
      <c r="D183" s="61"/>
      <c r="E183" s="61"/>
      <c r="F183" s="61"/>
      <c r="G183" s="61"/>
      <c r="H183" s="61"/>
    </row>
    <row r="184" spans="2:8" x14ac:dyDescent="0.25">
      <c r="B184" s="61"/>
      <c r="C184" s="61"/>
      <c r="D184" s="61"/>
      <c r="E184" s="61"/>
      <c r="F184" s="61"/>
      <c r="G184" s="61"/>
      <c r="H184" s="61"/>
    </row>
    <row r="185" spans="2:8" x14ac:dyDescent="0.25">
      <c r="B185" s="61"/>
      <c r="C185" s="61"/>
      <c r="D185" s="61"/>
      <c r="E185" s="61"/>
      <c r="F185" s="61"/>
      <c r="G185" s="61"/>
      <c r="H185" s="61"/>
    </row>
    <row r="186" spans="2:8" x14ac:dyDescent="0.25">
      <c r="B186" s="61"/>
      <c r="C186" s="61"/>
      <c r="D186" s="61"/>
      <c r="E186" s="61"/>
      <c r="F186" s="61"/>
      <c r="G186" s="61"/>
      <c r="H186" s="61"/>
    </row>
    <row r="187" spans="2:8" x14ac:dyDescent="0.25">
      <c r="B187" s="61"/>
      <c r="C187" s="61"/>
      <c r="D187" s="61"/>
      <c r="E187" s="61"/>
      <c r="F187" s="61"/>
      <c r="G187" s="61"/>
      <c r="H187" s="61"/>
    </row>
    <row r="188" spans="2:8" x14ac:dyDescent="0.25">
      <c r="B188" s="61"/>
      <c r="C188" s="61"/>
      <c r="D188" s="61"/>
      <c r="E188" s="61"/>
      <c r="F188" s="61"/>
      <c r="G188" s="61"/>
      <c r="H188" s="61"/>
    </row>
    <row r="189" spans="2:8" x14ac:dyDescent="0.25">
      <c r="B189" s="61"/>
      <c r="C189" s="61"/>
      <c r="D189" s="61"/>
      <c r="E189" s="61"/>
      <c r="F189" s="61"/>
      <c r="G189" s="61"/>
      <c r="H189" s="61"/>
    </row>
    <row r="190" spans="2:8" x14ac:dyDescent="0.25">
      <c r="B190" s="61"/>
      <c r="C190" s="61"/>
      <c r="D190" s="61"/>
      <c r="E190" s="61"/>
      <c r="F190" s="61"/>
      <c r="G190" s="61"/>
      <c r="H190" s="61"/>
    </row>
    <row r="191" spans="2:8" x14ac:dyDescent="0.25">
      <c r="B191" s="61"/>
      <c r="C191" s="61"/>
      <c r="D191" s="61"/>
      <c r="E191" s="61"/>
      <c r="F191" s="61"/>
      <c r="G191" s="61"/>
      <c r="H191" s="61"/>
    </row>
    <row r="192" spans="2:8" x14ac:dyDescent="0.25">
      <c r="B192" s="61"/>
      <c r="C192" s="61"/>
      <c r="D192" s="61"/>
      <c r="E192" s="61"/>
      <c r="F192" s="61"/>
      <c r="G192" s="61"/>
      <c r="H192" s="61"/>
    </row>
    <row r="193" spans="2:8" x14ac:dyDescent="0.25">
      <c r="B193" s="61"/>
      <c r="C193" s="61"/>
      <c r="D193" s="61"/>
      <c r="E193" s="61"/>
      <c r="F193" s="61"/>
      <c r="G193" s="61"/>
      <c r="H193" s="61"/>
    </row>
    <row r="194" spans="2:8" x14ac:dyDescent="0.25">
      <c r="B194" s="61"/>
      <c r="C194" s="61"/>
      <c r="D194" s="61"/>
      <c r="E194" s="61"/>
      <c r="F194" s="61"/>
      <c r="G194" s="61"/>
      <c r="H194" s="61"/>
    </row>
    <row r="195" spans="2:8" x14ac:dyDescent="0.25">
      <c r="B195" s="61"/>
      <c r="C195" s="61"/>
      <c r="D195" s="61"/>
      <c r="E195" s="61"/>
      <c r="F195" s="61"/>
      <c r="G195" s="61"/>
      <c r="H195" s="61"/>
    </row>
    <row r="196" spans="2:8" x14ac:dyDescent="0.25">
      <c r="B196" s="61"/>
      <c r="C196" s="61"/>
      <c r="D196" s="61"/>
      <c r="E196" s="61"/>
      <c r="F196" s="61"/>
      <c r="G196" s="61"/>
      <c r="H196" s="61"/>
    </row>
    <row r="197" spans="2:8" x14ac:dyDescent="0.25">
      <c r="B197" s="61"/>
      <c r="C197" s="61"/>
      <c r="D197" s="61"/>
      <c r="E197" s="61"/>
      <c r="F197" s="61"/>
      <c r="G197" s="61"/>
      <c r="H197" s="61"/>
    </row>
    <row r="198" spans="2:8" x14ac:dyDescent="0.25">
      <c r="B198" s="61"/>
      <c r="C198" s="61"/>
      <c r="D198" s="61"/>
      <c r="E198" s="61"/>
      <c r="F198" s="61"/>
      <c r="G198" s="61"/>
      <c r="H198" s="61"/>
    </row>
    <row r="199" spans="2:8" x14ac:dyDescent="0.25">
      <c r="B199" s="61"/>
      <c r="C199" s="61"/>
      <c r="D199" s="61"/>
      <c r="E199" s="61"/>
      <c r="F199" s="61"/>
      <c r="G199" s="61"/>
      <c r="H199" s="61"/>
    </row>
    <row r="200" spans="2:8" x14ac:dyDescent="0.25">
      <c r="B200" s="61"/>
      <c r="C200" s="61"/>
      <c r="D200" s="61"/>
      <c r="E200" s="61"/>
      <c r="F200" s="61"/>
      <c r="G200" s="61"/>
      <c r="H200" s="61"/>
    </row>
    <row r="201" spans="2:8" x14ac:dyDescent="0.25">
      <c r="B201" s="61"/>
      <c r="C201" s="61"/>
      <c r="D201" s="61"/>
      <c r="E201" s="61"/>
      <c r="F201" s="61"/>
      <c r="G201" s="61"/>
      <c r="H201" s="61"/>
    </row>
    <row r="202" spans="2:8" x14ac:dyDescent="0.25">
      <c r="B202" s="61"/>
      <c r="C202" s="61"/>
      <c r="D202" s="61"/>
      <c r="E202" s="61"/>
      <c r="F202" s="61"/>
      <c r="G202" s="61"/>
      <c r="H202" s="61"/>
    </row>
    <row r="203" spans="2:8" x14ac:dyDescent="0.25">
      <c r="B203" s="61"/>
      <c r="C203" s="61"/>
      <c r="D203" s="61"/>
      <c r="E203" s="61"/>
      <c r="F203" s="61"/>
      <c r="G203" s="61"/>
      <c r="H203" s="61"/>
    </row>
    <row r="204" spans="2:8" x14ac:dyDescent="0.25">
      <c r="B204" s="61"/>
      <c r="C204" s="61"/>
      <c r="D204" s="61"/>
      <c r="E204" s="61"/>
      <c r="F204" s="61"/>
      <c r="G204" s="61"/>
      <c r="H204" s="61"/>
    </row>
    <row r="205" spans="2:8" x14ac:dyDescent="0.25">
      <c r="B205" s="61"/>
      <c r="C205" s="61"/>
      <c r="D205" s="61"/>
      <c r="E205" s="61"/>
      <c r="F205" s="61"/>
      <c r="G205" s="61"/>
      <c r="H205" s="61"/>
    </row>
    <row r="206" spans="2:8" x14ac:dyDescent="0.25">
      <c r="B206" s="61"/>
      <c r="C206" s="61"/>
      <c r="D206" s="61"/>
      <c r="E206" s="61"/>
      <c r="F206" s="61"/>
      <c r="G206" s="61"/>
      <c r="H206" s="61"/>
    </row>
    <row r="207" spans="2:8" x14ac:dyDescent="0.25">
      <c r="B207" s="61"/>
      <c r="C207" s="61"/>
      <c r="D207" s="61"/>
      <c r="E207" s="61"/>
      <c r="F207" s="61"/>
      <c r="G207" s="61"/>
      <c r="H207" s="61"/>
    </row>
    <row r="208" spans="2:8" x14ac:dyDescent="0.25">
      <c r="B208" s="61"/>
      <c r="C208" s="61"/>
      <c r="D208" s="61"/>
      <c r="E208" s="61"/>
      <c r="F208" s="61"/>
      <c r="G208" s="61"/>
      <c r="H208" s="61"/>
    </row>
    <row r="209" spans="2:8" x14ac:dyDescent="0.25">
      <c r="B209" s="61"/>
      <c r="C209" s="61"/>
      <c r="D209" s="61"/>
      <c r="E209" s="61"/>
      <c r="F209" s="61"/>
      <c r="G209" s="61"/>
      <c r="H209" s="61"/>
    </row>
    <row r="210" spans="2:8" x14ac:dyDescent="0.25">
      <c r="B210" s="61"/>
      <c r="C210" s="61"/>
      <c r="D210" s="61"/>
      <c r="E210" s="61"/>
      <c r="F210" s="61"/>
      <c r="G210" s="61"/>
      <c r="H210" s="61"/>
    </row>
    <row r="211" spans="2:8" x14ac:dyDescent="0.25">
      <c r="B211" s="61"/>
      <c r="C211" s="61"/>
      <c r="D211" s="61"/>
      <c r="E211" s="61"/>
      <c r="F211" s="61"/>
      <c r="G211" s="61"/>
      <c r="H211" s="61"/>
    </row>
    <row r="212" spans="2:8" x14ac:dyDescent="0.25">
      <c r="B212" s="61"/>
      <c r="C212" s="61"/>
      <c r="D212" s="61"/>
      <c r="E212" s="61"/>
      <c r="F212" s="61"/>
      <c r="G212" s="61"/>
      <c r="H212" s="61"/>
    </row>
    <row r="213" spans="2:8" x14ac:dyDescent="0.25">
      <c r="B213" s="61"/>
      <c r="C213" s="61"/>
      <c r="D213" s="61"/>
      <c r="E213" s="61"/>
      <c r="F213" s="61"/>
      <c r="G213" s="61"/>
      <c r="H213" s="61"/>
    </row>
    <row r="214" spans="2:8" x14ac:dyDescent="0.25">
      <c r="B214" s="61"/>
      <c r="C214" s="61"/>
      <c r="D214" s="61"/>
      <c r="E214" s="61"/>
      <c r="F214" s="61"/>
      <c r="G214" s="61"/>
      <c r="H214" s="61"/>
    </row>
    <row r="215" spans="2:8" x14ac:dyDescent="0.25">
      <c r="B215" s="61"/>
      <c r="C215" s="61"/>
      <c r="D215" s="61"/>
      <c r="E215" s="61"/>
      <c r="F215" s="61"/>
      <c r="G215" s="61"/>
      <c r="H215" s="61"/>
    </row>
    <row r="216" spans="2:8" x14ac:dyDescent="0.25">
      <c r="B216" s="61"/>
      <c r="C216" s="61"/>
      <c r="D216" s="61"/>
      <c r="E216" s="61"/>
      <c r="F216" s="61"/>
      <c r="G216" s="61"/>
      <c r="H216" s="61"/>
    </row>
    <row r="217" spans="2:8" x14ac:dyDescent="0.25">
      <c r="B217" s="61"/>
      <c r="C217" s="61"/>
      <c r="D217" s="61"/>
      <c r="E217" s="61"/>
      <c r="F217" s="61"/>
      <c r="G217" s="61"/>
      <c r="H217" s="61"/>
    </row>
    <row r="218" spans="2:8" x14ac:dyDescent="0.25">
      <c r="B218" s="61"/>
      <c r="C218" s="61"/>
      <c r="D218" s="61"/>
      <c r="E218" s="61"/>
      <c r="F218" s="61"/>
      <c r="G218" s="61"/>
      <c r="H218" s="61"/>
    </row>
    <row r="219" spans="2:8" x14ac:dyDescent="0.25">
      <c r="B219" s="61"/>
      <c r="C219" s="61"/>
      <c r="D219" s="61"/>
      <c r="E219" s="61"/>
      <c r="F219" s="61"/>
      <c r="G219" s="61"/>
      <c r="H219" s="61"/>
    </row>
    <row r="220" spans="2:8" x14ac:dyDescent="0.25">
      <c r="B220" s="61"/>
      <c r="C220" s="61"/>
      <c r="D220" s="61"/>
      <c r="E220" s="61"/>
      <c r="F220" s="61"/>
      <c r="G220" s="61"/>
      <c r="H220" s="61"/>
    </row>
    <row r="221" spans="2:8" x14ac:dyDescent="0.25">
      <c r="B221" s="61"/>
      <c r="C221" s="61"/>
      <c r="D221" s="61"/>
      <c r="E221" s="61"/>
      <c r="F221" s="61"/>
      <c r="G221" s="61"/>
      <c r="H221" s="61"/>
    </row>
    <row r="222" spans="2:8" x14ac:dyDescent="0.25">
      <c r="B222" s="61"/>
      <c r="C222" s="61"/>
      <c r="D222" s="61"/>
      <c r="E222" s="61"/>
      <c r="F222" s="61"/>
      <c r="G222" s="61"/>
      <c r="H222" s="61"/>
    </row>
    <row r="223" spans="2:8" x14ac:dyDescent="0.25">
      <c r="B223" s="61"/>
      <c r="C223" s="61"/>
      <c r="D223" s="61"/>
      <c r="E223" s="61"/>
      <c r="F223" s="61"/>
      <c r="G223" s="61"/>
      <c r="H223" s="61"/>
    </row>
    <row r="224" spans="2:8" x14ac:dyDescent="0.25">
      <c r="B224" s="61"/>
      <c r="C224" s="61"/>
      <c r="D224" s="61"/>
      <c r="E224" s="61"/>
      <c r="F224" s="61"/>
      <c r="G224" s="61"/>
      <c r="H224" s="61"/>
    </row>
    <row r="225" spans="2:8" x14ac:dyDescent="0.25">
      <c r="B225" s="61"/>
      <c r="C225" s="61"/>
      <c r="D225" s="61"/>
      <c r="E225" s="61"/>
      <c r="F225" s="61"/>
      <c r="G225" s="61"/>
      <c r="H225" s="61"/>
    </row>
    <row r="226" spans="2:8" x14ac:dyDescent="0.25">
      <c r="B226" s="61"/>
      <c r="C226" s="61"/>
      <c r="D226" s="61"/>
      <c r="E226" s="61"/>
      <c r="F226" s="61"/>
      <c r="G226" s="61"/>
      <c r="H226" s="61"/>
    </row>
    <row r="227" spans="2:8" x14ac:dyDescent="0.25">
      <c r="B227" s="61"/>
      <c r="C227" s="61"/>
      <c r="D227" s="61"/>
      <c r="E227" s="61"/>
      <c r="F227" s="61"/>
      <c r="G227" s="61"/>
      <c r="H227" s="61"/>
    </row>
    <row r="228" spans="2:8" x14ac:dyDescent="0.25">
      <c r="B228" s="61"/>
      <c r="C228" s="61"/>
      <c r="D228" s="61"/>
      <c r="E228" s="61"/>
      <c r="F228" s="61"/>
      <c r="G228" s="61"/>
      <c r="H228" s="61"/>
    </row>
    <row r="229" spans="2:8" x14ac:dyDescent="0.25">
      <c r="B229" s="61"/>
      <c r="C229" s="61"/>
      <c r="D229" s="61"/>
      <c r="E229" s="61"/>
      <c r="F229" s="61"/>
      <c r="G229" s="61"/>
      <c r="H229" s="61"/>
    </row>
    <row r="230" spans="2:8" x14ac:dyDescent="0.25">
      <c r="B230" s="61"/>
      <c r="C230" s="61"/>
      <c r="D230" s="61"/>
      <c r="E230" s="61"/>
      <c r="F230" s="61"/>
      <c r="G230" s="61"/>
      <c r="H230" s="61"/>
    </row>
    <row r="231" spans="2:8" x14ac:dyDescent="0.25">
      <c r="B231" s="61"/>
      <c r="C231" s="61"/>
      <c r="D231" s="61"/>
      <c r="E231" s="61"/>
      <c r="F231" s="61"/>
      <c r="G231" s="61"/>
      <c r="H231" s="61"/>
    </row>
    <row r="232" spans="2:8" x14ac:dyDescent="0.25">
      <c r="B232" s="61"/>
      <c r="C232" s="61"/>
      <c r="D232" s="61"/>
      <c r="E232" s="61"/>
      <c r="F232" s="61"/>
      <c r="G232" s="61"/>
      <c r="H232" s="61"/>
    </row>
    <row r="233" spans="2:8" x14ac:dyDescent="0.25">
      <c r="B233" s="61"/>
      <c r="C233" s="61"/>
      <c r="D233" s="61"/>
      <c r="E233" s="61"/>
      <c r="F233" s="61"/>
      <c r="G233" s="61"/>
      <c r="H233" s="61"/>
    </row>
    <row r="234" spans="2:8" x14ac:dyDescent="0.25">
      <c r="B234" s="61"/>
      <c r="C234" s="61"/>
      <c r="D234" s="61"/>
      <c r="E234" s="61"/>
      <c r="F234" s="61"/>
      <c r="G234" s="61"/>
      <c r="H234" s="61"/>
    </row>
    <row r="235" spans="2:8" x14ac:dyDescent="0.25">
      <c r="B235" s="61"/>
      <c r="C235" s="61"/>
      <c r="D235" s="61"/>
      <c r="E235" s="61"/>
      <c r="F235" s="61"/>
      <c r="G235" s="61"/>
      <c r="H235" s="61"/>
    </row>
    <row r="236" spans="2:8" x14ac:dyDescent="0.25">
      <c r="B236" s="61"/>
      <c r="C236" s="61"/>
      <c r="D236" s="61"/>
      <c r="E236" s="61"/>
      <c r="F236" s="61"/>
      <c r="G236" s="61"/>
      <c r="H236" s="61"/>
    </row>
    <row r="237" spans="2:8" x14ac:dyDescent="0.25">
      <c r="B237" s="61"/>
      <c r="C237" s="61"/>
      <c r="D237" s="61"/>
      <c r="E237" s="61"/>
      <c r="F237" s="61"/>
      <c r="G237" s="61"/>
      <c r="H237" s="61"/>
    </row>
    <row r="238" spans="2:8" x14ac:dyDescent="0.25">
      <c r="B238" s="61"/>
      <c r="C238" s="61"/>
      <c r="D238" s="61"/>
      <c r="E238" s="61"/>
      <c r="F238" s="61"/>
      <c r="G238" s="61"/>
      <c r="H238" s="61"/>
    </row>
    <row r="239" spans="2:8" x14ac:dyDescent="0.25">
      <c r="B239" s="61"/>
      <c r="C239" s="61"/>
      <c r="D239" s="61"/>
      <c r="E239" s="61"/>
      <c r="F239" s="61"/>
      <c r="G239" s="61"/>
      <c r="H239" s="61"/>
    </row>
    <row r="240" spans="2:8" x14ac:dyDescent="0.25">
      <c r="B240" s="61"/>
      <c r="C240" s="61"/>
      <c r="D240" s="61"/>
      <c r="E240" s="61"/>
      <c r="F240" s="61"/>
      <c r="G240" s="61"/>
      <c r="H240" s="61"/>
    </row>
    <row r="241" spans="2:8" x14ac:dyDescent="0.25">
      <c r="B241" s="61"/>
      <c r="C241" s="61"/>
      <c r="D241" s="61"/>
      <c r="E241" s="61"/>
      <c r="F241" s="61"/>
      <c r="G241" s="61"/>
      <c r="H241" s="61"/>
    </row>
    <row r="242" spans="2:8" x14ac:dyDescent="0.25">
      <c r="B242" s="61"/>
      <c r="C242" s="61"/>
      <c r="D242" s="61"/>
      <c r="E242" s="61"/>
      <c r="F242" s="61"/>
      <c r="G242" s="61"/>
      <c r="H242" s="61"/>
    </row>
    <row r="243" spans="2:8" x14ac:dyDescent="0.25">
      <c r="B243" s="61"/>
      <c r="C243" s="61"/>
      <c r="D243" s="61"/>
      <c r="E243" s="61"/>
      <c r="F243" s="61"/>
      <c r="G243" s="61"/>
      <c r="H243" s="61"/>
    </row>
    <row r="244" spans="2:8" x14ac:dyDescent="0.25">
      <c r="B244" s="61"/>
      <c r="C244" s="61"/>
      <c r="D244" s="61"/>
      <c r="E244" s="61"/>
      <c r="F244" s="61"/>
      <c r="G244" s="61"/>
      <c r="H244" s="61"/>
    </row>
  </sheetData>
  <mergeCells count="14">
    <mergeCell ref="B19:B20"/>
    <mergeCell ref="C19:D19"/>
    <mergeCell ref="E19:F19"/>
    <mergeCell ref="G19:H19"/>
    <mergeCell ref="F1:H1"/>
    <mergeCell ref="E2:H2"/>
    <mergeCell ref="E3:H3"/>
    <mergeCell ref="E4:H4"/>
    <mergeCell ref="B7:E7"/>
    <mergeCell ref="B8:E8"/>
    <mergeCell ref="B9:B10"/>
    <mergeCell ref="C9:E9"/>
    <mergeCell ref="F9:H9"/>
    <mergeCell ref="B17:H17"/>
  </mergeCells>
  <phoneticPr fontId="1" type="noConversion"/>
  <printOptions horizontalCentered="1"/>
  <pageMargins left="0.62992125984251968" right="0.15748031496062992" top="0.70866141732283472" bottom="0.78740157480314965" header="0.43307086614173229" footer="0.51181102362204722"/>
  <pageSetup paperSize="9" scale="85" firstPageNumber="10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14</vt:i4>
      </vt:variant>
    </vt:vector>
  </HeadingPairs>
  <TitlesOfParts>
    <vt:vector size="24" baseType="lpstr">
      <vt:lpstr>Прил1</vt:lpstr>
      <vt:lpstr>Прил2</vt:lpstr>
      <vt:lpstr>Прил3</vt:lpstr>
      <vt:lpstr>Прил4</vt:lpstr>
      <vt:lpstr>Прил5</vt:lpstr>
      <vt:lpstr>Прил6</vt:lpstr>
      <vt:lpstr>Прил7</vt:lpstr>
      <vt:lpstr>Прил8</vt:lpstr>
      <vt:lpstr>Прил10</vt:lpstr>
      <vt:lpstr>Прил11</vt:lpstr>
      <vt:lpstr>Прил2!Заголовки_для_печати</vt:lpstr>
      <vt:lpstr>Прил3!Заголовки_для_печати</vt:lpstr>
      <vt:lpstr>Прил4!Заголовки_для_печати</vt:lpstr>
      <vt:lpstr>Прил5!Заголовки_для_печати</vt:lpstr>
      <vt:lpstr>Прил6!Заголовки_для_печати</vt:lpstr>
      <vt:lpstr>Прил7!Заголовки_для_печати</vt:lpstr>
      <vt:lpstr>Прил1!Область_печати</vt:lpstr>
      <vt:lpstr>Прил10!Область_печати</vt:lpstr>
      <vt:lpstr>Прил11!Область_печати</vt:lpstr>
      <vt:lpstr>Прил2!Область_печати</vt:lpstr>
      <vt:lpstr>Прил4!Область_печати</vt:lpstr>
      <vt:lpstr>Прил5!Область_печати</vt:lpstr>
      <vt:lpstr>Прил6!Область_печати</vt:lpstr>
      <vt:lpstr>Прил7!Область_печати</vt:lpstr>
    </vt:vector>
  </TitlesOfParts>
  <Company>администрация МО "Тегринское"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nizovskoe@mail.ru</cp:lastModifiedBy>
  <cp:lastPrinted>2023-12-26T07:25:51Z</cp:lastPrinted>
  <dcterms:created xsi:type="dcterms:W3CDTF">2010-03-25T11:37:26Z</dcterms:created>
  <dcterms:modified xsi:type="dcterms:W3CDTF">2023-12-26T07:26:39Z</dcterms:modified>
</cp:coreProperties>
</file>