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a\AppData\Local\Temp\Rar$DIa2276.23525\"/>
    </mc:Choice>
  </mc:AlternateContent>
  <bookViews>
    <workbookView xWindow="0" yWindow="0" windowWidth="19200" windowHeight="13035"/>
  </bookViews>
  <sheets>
    <sheet name="дох. за 2022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_xlnm.Print_Titles" localSheetId="0">'дох. за 2022'!$7:$8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'дох. за 2022'!$A$6:$F$44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30" i="1" l="1"/>
  <c r="F15" i="1"/>
  <c r="F16" i="1" l="1"/>
  <c r="F23" i="1" l="1"/>
  <c r="F21" i="1" l="1"/>
  <c r="F19" i="1" l="1"/>
  <c r="E21" i="1"/>
  <c r="E19" i="1" s="1"/>
  <c r="D21" i="1"/>
  <c r="D19" i="1" s="1"/>
  <c r="C21" i="1"/>
  <c r="C19" i="1" s="1"/>
  <c r="F11" i="1"/>
  <c r="F13" i="1"/>
  <c r="F26" i="1"/>
  <c r="F39" i="1"/>
  <c r="E39" i="1"/>
  <c r="D39" i="1"/>
  <c r="C39" i="1"/>
  <c r="F35" i="1"/>
  <c r="E35" i="1"/>
  <c r="D35" i="1"/>
  <c r="C35" i="1"/>
  <c r="E33" i="1"/>
  <c r="D33" i="1"/>
  <c r="C33" i="1"/>
  <c r="C30" i="1"/>
  <c r="E26" i="1"/>
  <c r="D26" i="1"/>
  <c r="C26" i="1"/>
  <c r="E13" i="1"/>
  <c r="D13" i="1"/>
  <c r="C13" i="1"/>
  <c r="E11" i="1"/>
  <c r="D11" i="1"/>
  <c r="C11" i="1"/>
  <c r="F10" i="1" l="1"/>
  <c r="D10" i="1"/>
  <c r="C10" i="1"/>
  <c r="E10" i="1"/>
  <c r="C29" i="1"/>
  <c r="C28" i="1" s="1"/>
  <c r="E29" i="1"/>
  <c r="E28" i="1" s="1"/>
  <c r="D29" i="1"/>
  <c r="D28" i="1" s="1"/>
  <c r="F33" i="1"/>
  <c r="F29" i="1" l="1"/>
  <c r="F28" i="1" s="1"/>
  <c r="F44" i="1" s="1"/>
  <c r="D44" i="1"/>
  <c r="E44" i="1"/>
  <c r="C44" i="1"/>
</calcChain>
</file>

<file path=xl/sharedStrings.xml><?xml version="1.0" encoding="utf-8"?>
<sst xmlns="http://schemas.openxmlformats.org/spreadsheetml/2006/main" count="85" uniqueCount="85">
  <si>
    <t>Наименование доходов</t>
  </si>
  <si>
    <t>Код  классификации доходов бюджетов Российской Федерации</t>
  </si>
  <si>
    <t>План на 31.12.2014г., тыс.руб.</t>
  </si>
  <si>
    <t>скрыть</t>
  </si>
  <si>
    <t>утвержд.</t>
  </si>
  <si>
    <t>уточнен.</t>
  </si>
  <si>
    <t>ЛБО</t>
  </si>
  <si>
    <t>2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</si>
  <si>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</si>
  <si>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</si>
  <si>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</si>
  <si>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</si>
  <si>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</si>
  <si>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</si>
  <si>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имущество</t>
  </si>
  <si>
    <t>00010600000000000000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</si>
  <si>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</si>
  <si>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</si>
  <si>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</si>
  <si>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от продажи материальных и нематериальных активов</t>
  </si>
  <si>
    <t>00011400000000000000</t>
  </si>
  <si>
    <t>Прочие неналоговые доходы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</si>
  <si>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</si>
  <si>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</si>
  <si>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</si>
  <si>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</si>
  <si>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</si>
  <si>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</si>
  <si>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</si>
  <si>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</si>
  <si>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ВСЕГО ДОХОДОВ</t>
  </si>
  <si>
    <t>+</t>
  </si>
  <si>
    <t>Приложение № 2</t>
  </si>
  <si>
    <t>00010601030100000110</t>
  </si>
  <si>
    <t>Земельный налог</t>
  </si>
  <si>
    <t>00010606000100000110</t>
  </si>
  <si>
    <t>00011700000000000000</t>
  </si>
  <si>
    <t>00011705050100000180</t>
  </si>
  <si>
    <t>Прочие неналоговые поступления бюджетов поселений</t>
  </si>
  <si>
    <t>00020204012100001151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</si>
  <si>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</si>
  <si>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</si>
  <si>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00011300000000000000</t>
  </si>
  <si>
    <t>00011302065100000130</t>
  </si>
  <si>
    <t>Доходы, поступающие в порядке возмещения расходов, понесенных в связи с эксплуатацией имущества сельских поселений</t>
  </si>
  <si>
    <t>к решению "Об исполнении бюджета</t>
  </si>
  <si>
    <t>Доходы от оказания платных услуг (работ) и компенсации затрат государства</t>
  </si>
  <si>
    <t>Прочие субсидии бюджетамсельских поселений</t>
  </si>
  <si>
    <t>00010804020010000110</t>
  </si>
  <si>
    <t>00011402053100000410</t>
  </si>
  <si>
    <t>Доходы от реализации иного имущества, находящегося в собственности сельских поселений</t>
  </si>
  <si>
    <t>Доходы от продажи земельных участков, находящегося в собственности сельских поселений</t>
  </si>
  <si>
    <t>00011406025100000430</t>
  </si>
  <si>
    <t>00020215000000000150</t>
  </si>
  <si>
    <t>00020220000000000150</t>
  </si>
  <si>
    <t>00020229999100000150</t>
  </si>
  <si>
    <t>00020230000000000150</t>
  </si>
  <si>
    <t>00020230024100000150</t>
  </si>
  <si>
    <t>00020235118100000150</t>
  </si>
  <si>
    <t>00020240000000000150</t>
  </si>
  <si>
    <t>00020240014100000150</t>
  </si>
  <si>
    <t>00020249999100000150</t>
  </si>
  <si>
    <t>00020705030100000150</t>
  </si>
  <si>
    <t>Прочие безвозмездные поступления в бюджеты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</si>
  <si>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</si>
  <si>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 xml:space="preserve"> сельского поселения </t>
  </si>
  <si>
    <t>Задолженность и перерасчеты по отмененным налогам, сборам и иным обязательным платежам</t>
  </si>
  <si>
    <t>00010900000000000000</t>
  </si>
  <si>
    <t>Земельный налог (по обязательствам, возникшим до 1 января 2006 года), мобилизуемый на территориях сельских поселений</t>
  </si>
  <si>
    <t>000 10904053 10 0000 110</t>
  </si>
  <si>
    <t>Единая субвенция бюджетам сельских поселений</t>
  </si>
  <si>
    <t>0002023999800000150</t>
  </si>
  <si>
    <t>Налог на имущество</t>
  </si>
  <si>
    <t>Дотации бюджетам сельских поселений на выравнивание бюджетной обеспеченности из бюджета субъекта Российской Федерацииких округов)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</si>
  <si>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</si>
  <si>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"Низовское" за 2022 год"</t>
  </si>
  <si>
    <t xml:space="preserve">                   Доходы бюджета сельского поселения «Низовское» по кодам видов доходов, подвидов доходов, классификации операций сектора государственного управления, относящихся к доходам бюджета, за 2022 год</t>
  </si>
  <si>
    <t>Исполнено,                    сумма, рублей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</si>
  <si>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</si>
  <si>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</si>
  <si>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00020215001100000150</t>
  </si>
  <si>
    <t>00020215002100000150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</si>
  <si>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</si>
  <si>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</si>
  <si>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 15 июня 2023 года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</si>
</sst>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&quot; р.&quot;_-;\-* #,##0.00&quot; р.&quot;_-;_-* \-??&quot; р.&quot;_-;_-@_-"/>
  </numFmts>
  <fonts count="8" x14ac:knownFonts="1">
    <font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2" fillId="2" borderId="0" xfId="0" applyNumberFormat="1" applyFont="1" applyFill="1"/>
    <xf numFmtId="0" fontId="2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3" fillId="3" borderId="0" xfId="0" applyFont="1" applyFill="1" applyAlignment="1">
      <alignment horizontal="right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7"/>
  <sheetViews>
    <sheetView tabSelected="1" workbookViewId="0">
      <selection activeCell="K6" sqref="K6"/>
    </sheetView>
  </sheetViews>
  <sheetFormatPr defaultRowHeight="12" x14ac:dyDescent="0.2"/>
  <cols>
    <col min="1" max="1" width="77" style="1" customWidth="1"/>
    <col min="2" max="2" width="32.1640625" style="2" customWidth="1"/>
    <col min="3" max="3" width="14" style="2" hidden="1" customWidth="1"/>
    <col min="4" max="4" width="14.1640625" style="4" hidden="1" customWidth="1"/>
    <col min="5" max="5" width="12" style="4" hidden="1" customWidth="1"/>
    <col min="6" max="6" width="22" style="4" customWidth="1"/>
  </cols>
  <sheetData>
    <row r="1" spans="1:6" ht="15" x14ac:dyDescent="0.25">
      <c r="C1" s="31"/>
      <c r="D1" s="31"/>
      <c r="E1" s="31"/>
      <c r="F1" s="37" t="s">
        <v>32</v>
      </c>
    </row>
    <row r="2" spans="1:6" ht="15" x14ac:dyDescent="0.25">
      <c r="C2" s="31"/>
      <c r="D2" s="31"/>
      <c r="E2" s="31"/>
      <c r="F2" s="37" t="s">
        <v>45</v>
      </c>
    </row>
    <row r="3" spans="1:6" ht="15" x14ac:dyDescent="0.25">
      <c r="C3" s="31"/>
      <c r="D3" s="31"/>
      <c r="E3" s="31"/>
      <c r="F3" s="37" t="s">
        <v>65</v>
      </c>
    </row>
    <row r="4" spans="1:6" ht="15" x14ac:dyDescent="0.25">
      <c r="C4" s="31"/>
      <c r="D4" s="31"/>
      <c r="E4" s="31"/>
      <c r="F4" s="37" t="s">
        <v>75</v>
      </c>
    </row>
    <row r="5" spans="1:6" ht="15" x14ac:dyDescent="0.25">
      <c r="C5" s="31"/>
      <c r="D5" s="31"/>
      <c r="E5" s="31"/>
      <c r="F5" s="37" t="s">
        <v>84</v>
      </c>
    </row>
    <row r="6" spans="1:6" ht="54.75" customHeight="1" x14ac:dyDescent="0.2">
      <c r="A6" s="45" t="s">
        <v>76</v>
      </c>
      <c r="B6" s="45"/>
      <c r="C6" s="45"/>
      <c r="D6" s="45"/>
      <c r="E6" s="45"/>
      <c r="F6" s="45"/>
    </row>
    <row r="7" spans="1:6" ht="29.25" customHeight="1" x14ac:dyDescent="0.2">
      <c r="A7" s="46" t="s">
        <v>0</v>
      </c>
      <c r="B7" s="48" t="s">
        <v>1</v>
      </c>
      <c r="C7" s="50" t="s">
        <v>2</v>
      </c>
      <c r="D7" s="50"/>
      <c r="E7" s="34" t="s">
        <v>3</v>
      </c>
      <c r="F7" s="51" t="s">
        <v>77</v>
      </c>
    </row>
    <row r="8" spans="1:6" ht="12" customHeight="1" x14ac:dyDescent="0.2">
      <c r="A8" s="47"/>
      <c r="B8" s="49"/>
      <c r="C8" s="35" t="s">
        <v>4</v>
      </c>
      <c r="D8" s="35" t="s">
        <v>5</v>
      </c>
      <c r="E8" s="35" t="s">
        <v>6</v>
      </c>
      <c r="F8" s="51"/>
    </row>
    <row r="9" spans="1:6" ht="14.25" customHeight="1" x14ac:dyDescent="0.25">
      <c r="A9" s="5">
        <v>1</v>
      </c>
      <c r="B9" s="6" t="s">
        <v>7</v>
      </c>
      <c r="C9" s="7">
        <v>3</v>
      </c>
      <c r="D9" s="8">
        <v>4</v>
      </c>
      <c r="E9" s="8"/>
      <c r="F9" s="8">
        <v>5</v>
      </c>
    </row>
    <row r="10" spans="1:6" ht="14.25" x14ac:dyDescent="0.2">
      <c r="A10" s="9" t="s">
        <v>8</v>
      </c>
      <c r="B10" s="10" t="s">
        <v>9</v>
      </c>
      <c r="C10" s="11" t="e">
        <f>C11+#REF!+C13+C18+#REF!+C19+#REF!+#REF!+C22+C26+#REF!</f>
        <v>#REF!</v>
      </c>
      <c r="D10" s="11" t="e">
        <f>D11+#REF!+D13+D18+#REF!+D19+#REF!+#REF!+D22+D26+#REF!</f>
        <v>#REF!</v>
      </c>
      <c r="E10" s="11" t="e">
        <f>E11+#REF!+E13+E18+#REF!+E19+#REF!+#REF!+E22+E26+#REF!</f>
        <v>#REF!</v>
      </c>
      <c r="F10" s="38">
        <f>F11+F13+F18+F19+F26+F21+F23+F16</f>
        <v>544657.10000000009</v>
      </c>
    </row>
    <row r="11" spans="1:6" ht="13.5" customHeight="1" x14ac:dyDescent="0.2">
      <c r="A11" s="9" t="s">
        <v>10</v>
      </c>
      <c r="B11" s="10" t="s">
        <v>11</v>
      </c>
      <c r="C11" s="12">
        <f>C12</f>
        <v>181075</v>
      </c>
      <c r="D11" s="12">
        <f>D12</f>
        <v>181075</v>
      </c>
      <c r="E11" s="12">
        <f>E12</f>
        <v>0</v>
      </c>
      <c r="F11" s="39">
        <f>F12</f>
        <v>89046.6</v>
      </c>
    </row>
    <row r="12" spans="1:6" ht="13.5" customHeight="1" x14ac:dyDescent="0.2">
      <c r="A12" s="13" t="s">
        <v>12</v>
      </c>
      <c r="B12" s="14" t="s">
        <v>13</v>
      </c>
      <c r="C12" s="15">
        <v>181075</v>
      </c>
      <c r="D12" s="15">
        <v>181075</v>
      </c>
      <c r="E12" s="15"/>
      <c r="F12" s="40">
        <v>89046.6</v>
      </c>
    </row>
    <row r="13" spans="1:6" ht="15" customHeight="1" x14ac:dyDescent="0.2">
      <c r="A13" s="9" t="s">
        <v>14</v>
      </c>
      <c r="B13" s="10" t="s">
        <v>15</v>
      </c>
      <c r="C13" s="12">
        <f>C14</f>
        <v>0</v>
      </c>
      <c r="D13" s="12">
        <f>D14</f>
        <v>0</v>
      </c>
      <c r="E13" s="12">
        <f>E14</f>
        <v>21225</v>
      </c>
      <c r="F13" s="39">
        <f>F14+F15</f>
        <v>424196.08</v>
      </c>
    </row>
    <row r="14" spans="1:6" ht="15.75" customHeight="1" x14ac:dyDescent="0.2">
      <c r="A14" s="13" t="s">
        <v>72</v>
      </c>
      <c r="B14" s="14" t="s">
        <v>33</v>
      </c>
      <c r="C14" s="15">
        <v>0</v>
      </c>
      <c r="D14" s="15">
        <v>0</v>
      </c>
      <c r="E14" s="15">
        <v>21225</v>
      </c>
      <c r="F14" s="40">
        <v>84986.240000000005</v>
      </c>
    </row>
    <row r="15" spans="1:6" ht="15.75" customHeight="1" x14ac:dyDescent="0.2">
      <c r="A15" s="13" t="s">
        <v>34</v>
      </c>
      <c r="B15" s="14" t="s">
        <v>35</v>
      </c>
      <c r="C15" s="15">
        <v>0</v>
      </c>
      <c r="D15" s="15">
        <v>0</v>
      </c>
      <c r="E15" s="15">
        <v>21225</v>
      </c>
      <c r="F15" s="40">
        <f>74700.32+264509.52</f>
        <v>339209.84</v>
      </c>
    </row>
    <row r="16" spans="1:6" ht="30.75" customHeight="1" x14ac:dyDescent="0.2">
      <c r="A16" s="9" t="s">
        <v>66</v>
      </c>
      <c r="B16" s="10" t="s">
        <v>67</v>
      </c>
      <c r="C16" s="15"/>
      <c r="D16" s="15"/>
      <c r="E16" s="15"/>
      <c r="F16" s="41">
        <f>F17</f>
        <v>-318.36</v>
      </c>
    </row>
    <row r="17" spans="1:10" ht="30" x14ac:dyDescent="0.2">
      <c r="A17" s="13" t="s">
        <v>68</v>
      </c>
      <c r="B17" s="14" t="s">
        <v>69</v>
      </c>
      <c r="C17" s="15"/>
      <c r="D17" s="15"/>
      <c r="E17" s="15"/>
      <c r="F17" s="40">
        <v>-318.36</v>
      </c>
    </row>
    <row r="18" spans="1:10" ht="19.149999999999999" customHeight="1" x14ac:dyDescent="0.2">
      <c r="A18" s="9" t="s">
        <v>16</v>
      </c>
      <c r="B18" s="10" t="s">
        <v>48</v>
      </c>
      <c r="C18" s="12">
        <v>4988</v>
      </c>
      <c r="D18" s="12">
        <v>4988</v>
      </c>
      <c r="E18" s="12"/>
      <c r="F18" s="39">
        <v>7200</v>
      </c>
    </row>
    <row r="19" spans="1:10" ht="37.9" customHeight="1" x14ac:dyDescent="0.2">
      <c r="A19" s="9" t="s">
        <v>17</v>
      </c>
      <c r="B19" s="10" t="s">
        <v>18</v>
      </c>
      <c r="C19" s="12" t="e">
        <f>C21+#REF!+#REF!+C20</f>
        <v>#REF!</v>
      </c>
      <c r="D19" s="12" t="e">
        <f>D21+#REF!+#REF!+D20</f>
        <v>#REF!</v>
      </c>
      <c r="E19" s="12" t="e">
        <f>E21+#REF!+#REF!</f>
        <v>#REF!</v>
      </c>
      <c r="F19" s="39">
        <f>F20</f>
        <v>24532.78</v>
      </c>
    </row>
    <row r="20" spans="1:10" ht="71.45" customHeight="1" x14ac:dyDescent="0.2">
      <c r="A20" s="33" t="s">
        <v>79</v>
      </c>
      <c r="B20" s="14" t="s">
        <v>78</v>
      </c>
      <c r="C20" s="17">
        <v>11331</v>
      </c>
      <c r="D20" s="17">
        <v>11331</v>
      </c>
      <c r="E20" s="17"/>
      <c r="F20" s="42">
        <v>24532.78</v>
      </c>
    </row>
    <row r="21" spans="1:10" ht="49.9" hidden="1" customHeight="1" x14ac:dyDescent="0.2">
      <c r="A21" s="9" t="s">
        <v>46</v>
      </c>
      <c r="B21" s="10" t="s">
        <v>42</v>
      </c>
      <c r="C21" s="12" t="e">
        <f>C22+C24+#REF!+#REF!</f>
        <v>#REF!</v>
      </c>
      <c r="D21" s="12" t="e">
        <f>D22+D24+#REF!+#REF!</f>
        <v>#REF!</v>
      </c>
      <c r="E21" s="12" t="e">
        <f>E22+E24+#REF!</f>
        <v>#REF!</v>
      </c>
      <c r="F21" s="39">
        <f>F22</f>
        <v>0</v>
      </c>
    </row>
    <row r="22" spans="1:10" ht="27" hidden="1" customHeight="1" x14ac:dyDescent="0.2">
      <c r="A22" s="33" t="s">
        <v>44</v>
      </c>
      <c r="B22" s="14" t="s">
        <v>43</v>
      </c>
      <c r="C22" s="15">
        <v>1406</v>
      </c>
      <c r="D22" s="15">
        <v>1406</v>
      </c>
      <c r="E22" s="15"/>
      <c r="F22" s="40">
        <v>0</v>
      </c>
      <c r="J22" s="36"/>
    </row>
    <row r="23" spans="1:10" ht="35.450000000000003" hidden="1" customHeight="1" x14ac:dyDescent="0.2">
      <c r="A23" s="9" t="s">
        <v>19</v>
      </c>
      <c r="B23" s="10" t="s">
        <v>20</v>
      </c>
      <c r="C23" s="15"/>
      <c r="D23" s="15"/>
      <c r="E23" s="15"/>
      <c r="F23" s="41">
        <f>F24+F25</f>
        <v>0</v>
      </c>
    </row>
    <row r="24" spans="1:10" ht="42" hidden="1" customHeight="1" x14ac:dyDescent="0.2">
      <c r="A24" s="32" t="s">
        <v>50</v>
      </c>
      <c r="B24" s="14" t="s">
        <v>49</v>
      </c>
      <c r="C24" s="15">
        <v>3381</v>
      </c>
      <c r="D24" s="15">
        <v>3381</v>
      </c>
      <c r="E24" s="15"/>
      <c r="F24" s="40">
        <v>0</v>
      </c>
    </row>
    <row r="25" spans="1:10" ht="48" hidden="1" customHeight="1" x14ac:dyDescent="0.2">
      <c r="A25" s="32" t="s">
        <v>51</v>
      </c>
      <c r="B25" s="14" t="s">
        <v>52</v>
      </c>
      <c r="C25" s="15">
        <v>3381</v>
      </c>
      <c r="D25" s="15">
        <v>3381</v>
      </c>
      <c r="E25" s="15"/>
      <c r="F25" s="40">
        <v>0</v>
      </c>
    </row>
    <row r="26" spans="1:10" ht="32.450000000000003" hidden="1" customHeight="1" x14ac:dyDescent="0.2">
      <c r="A26" s="9" t="s">
        <v>21</v>
      </c>
      <c r="B26" s="10" t="s">
        <v>36</v>
      </c>
      <c r="C26" s="16" t="e">
        <f>#REF!</f>
        <v>#REF!</v>
      </c>
      <c r="D26" s="16" t="e">
        <f>#REF!</f>
        <v>#REF!</v>
      </c>
      <c r="E26" s="16" t="e">
        <f>#REF!</f>
        <v>#REF!</v>
      </c>
      <c r="F26" s="41">
        <f>F27</f>
        <v>0</v>
      </c>
    </row>
    <row r="27" spans="1:10" ht="36" hidden="1" customHeight="1" x14ac:dyDescent="0.2">
      <c r="A27" s="13" t="s">
        <v>38</v>
      </c>
      <c r="B27" s="14" t="s">
        <v>37</v>
      </c>
      <c r="C27" s="15">
        <v>0</v>
      </c>
      <c r="D27" s="15">
        <v>0</v>
      </c>
      <c r="E27" s="15"/>
      <c r="F27" s="40"/>
    </row>
    <row r="28" spans="1:10" ht="20.25" customHeight="1" x14ac:dyDescent="0.2">
      <c r="A28" s="9" t="s">
        <v>22</v>
      </c>
      <c r="B28" s="10" t="s">
        <v>23</v>
      </c>
      <c r="C28" s="12" t="e">
        <f>C29+#REF!</f>
        <v>#REF!</v>
      </c>
      <c r="D28" s="12" t="e">
        <f>D29+#REF!+#REF!</f>
        <v>#REF!</v>
      </c>
      <c r="E28" s="12" t="e">
        <f>E29+#REF!</f>
        <v>#REF!</v>
      </c>
      <c r="F28" s="39">
        <f>F29+F43</f>
        <v>4684094.5999999996</v>
      </c>
    </row>
    <row r="29" spans="1:10" ht="30" x14ac:dyDescent="0.2">
      <c r="A29" s="18" t="s">
        <v>24</v>
      </c>
      <c r="B29" s="19" t="s">
        <v>25</v>
      </c>
      <c r="C29" s="20">
        <f>C30+C33+C35+C39</f>
        <v>187867.1</v>
      </c>
      <c r="D29" s="20">
        <f>D30+D33+D35+D39</f>
        <v>190784.4</v>
      </c>
      <c r="E29" s="20">
        <f>E30+E33+E35+E39</f>
        <v>0</v>
      </c>
      <c r="F29" s="43">
        <f>F30+F33+F35+F39</f>
        <v>4684094.5999999996</v>
      </c>
    </row>
    <row r="30" spans="1:10" ht="30" customHeight="1" x14ac:dyDescent="0.2">
      <c r="A30" s="9" t="s">
        <v>26</v>
      </c>
      <c r="B30" s="10" t="s">
        <v>53</v>
      </c>
      <c r="C30" s="12">
        <f>48259.8-14038.2</f>
        <v>34221.600000000006</v>
      </c>
      <c r="D30" s="12">
        <v>36933.1</v>
      </c>
      <c r="E30" s="12"/>
      <c r="F30" s="39">
        <f>F31+F32</f>
        <v>270351.59999999998</v>
      </c>
    </row>
    <row r="31" spans="1:10" ht="45" customHeight="1" x14ac:dyDescent="0.2">
      <c r="A31" s="21" t="s">
        <v>73</v>
      </c>
      <c r="B31" s="22" t="s">
        <v>80</v>
      </c>
      <c r="C31" s="17"/>
      <c r="D31" s="17"/>
      <c r="E31" s="17"/>
      <c r="F31" s="42">
        <v>241281.6</v>
      </c>
    </row>
    <row r="32" spans="1:10" ht="45" customHeight="1" x14ac:dyDescent="0.2">
      <c r="A32" s="21" t="s">
        <v>82</v>
      </c>
      <c r="B32" s="22" t="s">
        <v>81</v>
      </c>
      <c r="C32" s="17"/>
      <c r="D32" s="17"/>
      <c r="E32" s="17"/>
      <c r="F32" s="42">
        <v>29070</v>
      </c>
    </row>
    <row r="33" spans="1:6" ht="42" customHeight="1" x14ac:dyDescent="0.2">
      <c r="A33" s="23" t="s">
        <v>27</v>
      </c>
      <c r="B33" s="24" t="s">
        <v>54</v>
      </c>
      <c r="C33" s="12">
        <f>SUM(C34:C34)</f>
        <v>150152.79999999999</v>
      </c>
      <c r="D33" s="12">
        <f>SUM(D34:D34)</f>
        <v>150152.79999999999</v>
      </c>
      <c r="E33" s="12">
        <f>SUM(E34:E34)</f>
        <v>0</v>
      </c>
      <c r="F33" s="39">
        <f>SUM(F34:F34)</f>
        <v>2359444.21</v>
      </c>
    </row>
    <row r="34" spans="1:6" ht="27.75" customHeight="1" x14ac:dyDescent="0.2">
      <c r="A34" s="13" t="s">
        <v>47</v>
      </c>
      <c r="B34" s="14" t="s">
        <v>55</v>
      </c>
      <c r="C34" s="17">
        <v>150152.79999999999</v>
      </c>
      <c r="D34" s="17">
        <v>150152.79999999999</v>
      </c>
      <c r="E34" s="17"/>
      <c r="F34" s="42">
        <v>2359444.21</v>
      </c>
    </row>
    <row r="35" spans="1:6" ht="32.25" customHeight="1" x14ac:dyDescent="0.2">
      <c r="A35" s="9" t="s">
        <v>28</v>
      </c>
      <c r="B35" s="10" t="s">
        <v>56</v>
      </c>
      <c r="C35" s="12">
        <f>SUM(C36:C38)</f>
        <v>3362.7</v>
      </c>
      <c r="D35" s="12">
        <f>SUM(D36:D38)</f>
        <v>3362.7</v>
      </c>
      <c r="E35" s="12">
        <f>SUM(E36:E38)</f>
        <v>0</v>
      </c>
      <c r="F35" s="39">
        <f>SUM(F36:F38)</f>
        <v>219097.46</v>
      </c>
    </row>
    <row r="36" spans="1:6" ht="54" hidden="1" customHeight="1" x14ac:dyDescent="0.2">
      <c r="A36" s="13" t="s">
        <v>64</v>
      </c>
      <c r="B36" s="14" t="s">
        <v>57</v>
      </c>
      <c r="C36" s="15">
        <v>1400</v>
      </c>
      <c r="D36" s="15">
        <v>1400</v>
      </c>
      <c r="E36" s="15"/>
      <c r="F36" s="40">
        <v>0</v>
      </c>
    </row>
    <row r="37" spans="1:6" ht="49.5" customHeight="1" x14ac:dyDescent="0.2">
      <c r="A37" s="13" t="s">
        <v>83</v>
      </c>
      <c r="B37" s="14" t="s">
        <v>58</v>
      </c>
      <c r="C37" s="15">
        <v>1962.7</v>
      </c>
      <c r="D37" s="15">
        <v>1962.7</v>
      </c>
      <c r="E37" s="15"/>
      <c r="F37" s="40">
        <v>131597.46</v>
      </c>
    </row>
    <row r="38" spans="1:6" ht="27.75" customHeight="1" x14ac:dyDescent="0.2">
      <c r="A38" s="13" t="s">
        <v>70</v>
      </c>
      <c r="B38" s="14" t="s">
        <v>71</v>
      </c>
      <c r="C38" s="15">
        <v>0</v>
      </c>
      <c r="D38" s="15">
        <v>0</v>
      </c>
      <c r="E38" s="15"/>
      <c r="F38" s="40">
        <v>87500</v>
      </c>
    </row>
    <row r="39" spans="1:6" ht="23.25" customHeight="1" x14ac:dyDescent="0.2">
      <c r="A39" s="25" t="s">
        <v>29</v>
      </c>
      <c r="B39" s="26" t="s">
        <v>59</v>
      </c>
      <c r="C39" s="27">
        <f>SUM(C40:C42)</f>
        <v>130</v>
      </c>
      <c r="D39" s="27">
        <f>SUM(D40:D42)</f>
        <v>335.8</v>
      </c>
      <c r="E39" s="27">
        <f>SUM(E42:E42)</f>
        <v>0</v>
      </c>
      <c r="F39" s="44">
        <f>SUM(F40:F42)</f>
        <v>1835201.33</v>
      </c>
    </row>
    <row r="40" spans="1:6" ht="47.25" hidden="1" customHeight="1" x14ac:dyDescent="0.2">
      <c r="A40" s="13" t="s">
        <v>40</v>
      </c>
      <c r="B40" s="14" t="s">
        <v>39</v>
      </c>
      <c r="C40" s="17">
        <v>0</v>
      </c>
      <c r="D40" s="17">
        <v>203.8</v>
      </c>
      <c r="E40" s="17"/>
      <c r="F40" s="42">
        <v>0</v>
      </c>
    </row>
    <row r="41" spans="1:6" ht="57" customHeight="1" x14ac:dyDescent="0.2">
      <c r="A41" s="13" t="s">
        <v>74</v>
      </c>
      <c r="B41" s="14" t="s">
        <v>60</v>
      </c>
      <c r="C41" s="17">
        <v>130</v>
      </c>
      <c r="D41" s="17">
        <v>130</v>
      </c>
      <c r="E41" s="17"/>
      <c r="F41" s="42">
        <v>1742201.33</v>
      </c>
    </row>
    <row r="42" spans="1:6" ht="33.75" customHeight="1" x14ac:dyDescent="0.2">
      <c r="A42" s="13" t="s">
        <v>41</v>
      </c>
      <c r="B42" s="14" t="s">
        <v>61</v>
      </c>
      <c r="C42" s="15">
        <v>0</v>
      </c>
      <c r="D42" s="15">
        <v>2</v>
      </c>
      <c r="E42" s="15"/>
      <c r="F42" s="40">
        <v>93000</v>
      </c>
    </row>
    <row r="43" spans="1:6" ht="28.5" hidden="1" x14ac:dyDescent="0.2">
      <c r="A43" s="28" t="s">
        <v>63</v>
      </c>
      <c r="B43" s="10" t="s">
        <v>62</v>
      </c>
      <c r="C43" s="15"/>
      <c r="D43" s="15"/>
      <c r="E43" s="15"/>
      <c r="F43" s="41">
        <v>0</v>
      </c>
    </row>
    <row r="44" spans="1:6" ht="22.5" customHeight="1" x14ac:dyDescent="0.2">
      <c r="A44" s="29" t="s">
        <v>30</v>
      </c>
      <c r="B44" s="30"/>
      <c r="C44" s="16" t="e">
        <f>C10+C28+#REF!+#REF!+#REF!</f>
        <v>#REF!</v>
      </c>
      <c r="D44" s="16" t="e">
        <f>D10+D28+#REF!+#REF!+#REF!</f>
        <v>#REF!</v>
      </c>
      <c r="E44" s="16" t="e">
        <f>E10+E28+#REF!+#REF!+#REF!</f>
        <v>#REF!</v>
      </c>
      <c r="F44" s="41">
        <f>F10+F28</f>
        <v>5228751.6999999993</v>
      </c>
    </row>
    <row r="46" spans="1:6" x14ac:dyDescent="0.2">
      <c r="D46" s="3"/>
    </row>
    <row r="3387" spans="3:3" x14ac:dyDescent="0.2">
      <c r="C3387" s="2" t="s">
        <v>31</v>
      </c>
    </row>
  </sheetData>
  <mergeCells count="5">
    <mergeCell ref="A6:F6"/>
    <mergeCell ref="A7:A8"/>
    <mergeCell ref="B7:B8"/>
    <mergeCell ref="C7:D7"/>
    <mergeCell ref="F7:F8"/>
  </mergeCells>
  <pageMargins left="0.43307086614173229" right="0.15748031496062992" top="0.51181102362204722" bottom="0.31496062992125984" header="0.5511811023622047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дох. за 2022</vt:lpstr>
      <vt:lpstr>'дох. за 2022'!Заголовки_для_печати</vt:lpstr>
      <vt:lpstr>'дох. за 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Sveta</cp:lastModifiedBy>
  <cp:lastPrinted>2023-06-15T09:06:32Z</cp:lastPrinted>
  <dcterms:created xsi:type="dcterms:W3CDTF">2015-03-11T05:35:40Z</dcterms:created>
  <dcterms:modified xsi:type="dcterms:W3CDTF">2023-06-15T09:06:56Z</dcterms:modified>
</cp:coreProperties>
</file>