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e\Desktop\Бюджет 2023-2025\Низовское\Исполнение\Год\"/>
    </mc:Choice>
  </mc:AlternateContent>
  <xr:revisionPtr revIDLastSave="0" documentId="13_ncr:1_{0F8D95AF-1590-4355-B8DA-01C3027119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-21 (2)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6" i="1"/>
  <c r="C6" i="1"/>
  <c r="J24" i="1" l="1"/>
  <c r="C23" i="1"/>
  <c r="E18" i="1"/>
  <c r="L18" i="1" s="1"/>
  <c r="M18" i="1" s="1"/>
  <c r="E17" i="1"/>
  <c r="L17" i="1" s="1"/>
  <c r="M17" i="1" s="1"/>
  <c r="D7" i="1" l="1"/>
  <c r="E21" i="1" l="1"/>
  <c r="L21" i="1" s="1"/>
  <c r="L23" i="1"/>
  <c r="M23" i="1" s="1"/>
  <c r="E22" i="1" l="1"/>
  <c r="L22" i="1" s="1"/>
  <c r="M22" i="1" l="1"/>
  <c r="E15" i="1"/>
  <c r="L15" i="1" s="1"/>
  <c r="M15" i="1" s="1"/>
  <c r="E14" i="1"/>
  <c r="E11" i="1"/>
  <c r="L11" i="1" s="1"/>
  <c r="M11" i="1" s="1"/>
  <c r="C24" i="1"/>
  <c r="I24" i="1"/>
  <c r="H24" i="1"/>
  <c r="G24" i="1"/>
  <c r="D24" i="1" l="1"/>
  <c r="E12" i="1"/>
  <c r="L12" i="1" s="1"/>
  <c r="M12" i="1" s="1"/>
  <c r="E10" i="1"/>
  <c r="L10" i="1" s="1"/>
  <c r="E20" i="1"/>
  <c r="L20" i="1" s="1"/>
  <c r="M20" i="1" s="1"/>
  <c r="E7" i="1"/>
  <c r="L7" i="1" s="1"/>
  <c r="M7" i="1" s="1"/>
  <c r="E13" i="1"/>
  <c r="L13" i="1" s="1"/>
  <c r="M13" i="1" s="1"/>
  <c r="E19" i="1"/>
  <c r="L19" i="1" s="1"/>
  <c r="M19" i="1" s="1"/>
  <c r="E8" i="1"/>
  <c r="L8" i="1" s="1"/>
  <c r="M8" i="1" s="1"/>
  <c r="E16" i="1"/>
  <c r="L16" i="1" s="1"/>
  <c r="E6" i="1"/>
  <c r="L6" i="1" s="1"/>
  <c r="K24" i="1"/>
  <c r="F24" i="1"/>
  <c r="L14" i="1"/>
  <c r="M14" i="1" s="1"/>
  <c r="E9" i="1"/>
  <c r="E24" i="1" l="1"/>
  <c r="M16" i="1"/>
  <c r="M10" i="1"/>
  <c r="M6" i="1"/>
  <c r="L9" i="1"/>
  <c r="L24" i="1" l="1"/>
  <c r="M9" i="1"/>
  <c r="M24" i="1" s="1"/>
</calcChain>
</file>

<file path=xl/sharedStrings.xml><?xml version="1.0" encoding="utf-8"?>
<sst xmlns="http://schemas.openxmlformats.org/spreadsheetml/2006/main" count="51" uniqueCount="29">
  <si>
    <t>Код бюджетной классификации</t>
  </si>
  <si>
    <t xml:space="preserve">Расходы за счет субсидий и субвенций, иных межбюджетных трансфертов, фактически полученных при исполнении бюджета сверх утвержденных решением о бюджете </t>
  </si>
  <si>
    <t>Изменения на основании Бюджетного кодекса РФ</t>
  </si>
  <si>
    <t>Проверка</t>
  </si>
  <si>
    <t>за счет средств областного бюджета</t>
  </si>
  <si>
    <t>за счет безвозмездных поступлений от физических лиц</t>
  </si>
  <si>
    <t>за счет безвозмездных поступлений</t>
  </si>
  <si>
    <t xml:space="preserve">раздел </t>
  </si>
  <si>
    <t>01</t>
  </si>
  <si>
    <t>02</t>
  </si>
  <si>
    <t>03</t>
  </si>
  <si>
    <t>04</t>
  </si>
  <si>
    <t>05</t>
  </si>
  <si>
    <t>06</t>
  </si>
  <si>
    <t>13</t>
  </si>
  <si>
    <t>10</t>
  </si>
  <si>
    <t>08</t>
  </si>
  <si>
    <t>09</t>
  </si>
  <si>
    <t>Итого</t>
  </si>
  <si>
    <t xml:space="preserve"> </t>
  </si>
  <si>
    <t>подраз-дел</t>
  </si>
  <si>
    <t>за счет средств бюджета района</t>
  </si>
  <si>
    <t>Изменения на основании Решений  Соета депутатов</t>
  </si>
  <si>
    <t>07</t>
  </si>
  <si>
    <t>11</t>
  </si>
  <si>
    <t>Уточненная бюджетная роспись на 2022 год</t>
  </si>
  <si>
    <t>Разница между уточненной бюджетной росписью и утвержденной бюджетной росписью</t>
  </si>
  <si>
    <t>Расшифровка уточнения бюджета сельского поселения "Низовское" Вельского муниципального района Архангельской области по расходам в разрезе разделов, подразделов классификации расходов бюджета за 2023 год</t>
  </si>
  <si>
    <t>Утверждено  Решением Совета депутатов сельского поселения "Низовское" Вельского муниципального района Архангельской области № 49 от 21 декабря 2022г. "О бюджете сельского поселения "Низовское" Вельского муниципального района Архангельской области на 2023 год и на плановый период 2024 и 2025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</si>
</sst>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Alignment="1">
      <alignment horizontal="left"/>
    </xf>
    <xf numFmtId="0" fontId="3" fillId="0" borderId="0" xfId="0" applyFont="1"/>
    <xf numFmtId="0" fontId="3" fillId="0" borderId="6" xfId="0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2" fontId="3" fillId="0" borderId="9" xfId="0" applyNumberFormat="1" applyFont="1" applyFill="1" applyBorder="1" applyAlignment="1">
      <alignment vertical="center"/>
    </xf>
    <xf numFmtId="0" fontId="3" fillId="0" borderId="6" xfId="0" applyFont="1" applyBorder="1"/>
    <xf numFmtId="49" fontId="3" fillId="0" borderId="6" xfId="0" applyNumberFormat="1" applyFont="1" applyBorder="1" applyAlignment="1">
      <alignment horizontal="center" vertical="center"/>
    </xf>
    <xf numFmtId="4" fontId="3" fillId="0" borderId="6" xfId="0" applyNumberFormat="1" applyFont="1" applyBorder="1"/>
    <xf numFmtId="4" fontId="5" fillId="2" borderId="6" xfId="0" applyNumberFormat="1" applyFont="1" applyFill="1" applyBorder="1"/>
    <xf numFmtId="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3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%20&#1082;%20&#1088;&#1077;&#1096;&#1077;&#1085;&#1080;&#1102;%202023&#1075;&#1086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41;&#1102;&#1076;&#1078;&#1077;&#1090;%202022-2024\&#1059;&#1089;&#1090;&#1100;-&#1042;&#1077;&#1083;&#1100;\&#1048;&#1089;&#1087;&#1086;&#1083;&#1085;&#1077;&#1085;&#1080;&#1077;\&#1043;&#1086;&#1076;\&#1055;&#1088;&#1080;&#1083;&#1086;&#1078;&#1077;&#1085;&#1080;&#1103;%20&#1082;%20&#1088;&#1077;&#1096;&#1077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Источники"/>
      <sheetName val="Приложение № 3"/>
      <sheetName val="Приложение № 4"/>
    </sheetNames>
    <sheetDataSet>
      <sheetData sheetId="0"/>
      <sheetData sheetId="1"/>
      <sheetData sheetId="2">
        <row r="10">
          <cell r="D10">
            <v>897770</v>
          </cell>
          <cell r="E10">
            <v>899951.01</v>
          </cell>
        </row>
        <row r="12">
          <cell r="D12">
            <v>2992353</v>
          </cell>
          <cell r="E12">
            <v>2914279.3600000003</v>
          </cell>
        </row>
        <row r="13">
          <cell r="D13">
            <v>67607</v>
          </cell>
          <cell r="E13">
            <v>67607</v>
          </cell>
        </row>
        <row r="15">
          <cell r="D15">
            <v>10000</v>
          </cell>
          <cell r="E15">
            <v>5000</v>
          </cell>
        </row>
        <row r="16">
          <cell r="D16">
            <v>0</v>
          </cell>
          <cell r="E16">
            <v>45500.13</v>
          </cell>
        </row>
        <row r="18">
          <cell r="D18">
            <v>190050.7</v>
          </cell>
          <cell r="E18">
            <v>193080.61000000002</v>
          </cell>
        </row>
        <row r="20">
          <cell r="D20">
            <v>25000</v>
          </cell>
          <cell r="E20">
            <v>6068</v>
          </cell>
        </row>
        <row r="22">
          <cell r="D22">
            <v>0</v>
          </cell>
          <cell r="E22">
            <v>1195787.46</v>
          </cell>
        </row>
        <row r="25">
          <cell r="D25">
            <v>0</v>
          </cell>
          <cell r="E25">
            <v>0</v>
          </cell>
        </row>
        <row r="27">
          <cell r="D27">
            <v>266764.59999999998</v>
          </cell>
          <cell r="E27">
            <v>287472.46000000002</v>
          </cell>
        </row>
        <row r="29">
          <cell r="D29">
            <v>0</v>
          </cell>
          <cell r="E29">
            <v>0</v>
          </cell>
        </row>
        <row r="31">
          <cell r="D31">
            <v>0</v>
          </cell>
          <cell r="E31">
            <v>6195.41</v>
          </cell>
        </row>
        <row r="33">
          <cell r="D33">
            <v>35000</v>
          </cell>
          <cell r="E33">
            <v>21074.1</v>
          </cell>
        </row>
        <row r="35">
          <cell r="D35">
            <v>0</v>
          </cell>
          <cell r="E35">
            <v>71442.539999999994</v>
          </cell>
        </row>
        <row r="36">
          <cell r="D36">
            <v>0</v>
          </cell>
          <cell r="E36">
            <v>5000</v>
          </cell>
        </row>
        <row r="38">
          <cell r="D38">
            <v>0</v>
          </cell>
          <cell r="E38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Источники"/>
      <sheetName val="Приложение № 3"/>
      <sheetName val="Приложение № 4"/>
    </sheetNames>
    <sheetDataSet>
      <sheetData sheetId="0"/>
      <sheetData sheetId="1"/>
      <sheetData sheetId="2">
        <row r="10">
          <cell r="D10">
            <v>967090</v>
          </cell>
        </row>
        <row r="11">
          <cell r="E11">
            <v>0</v>
          </cell>
        </row>
        <row r="39">
          <cell r="D39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pane xSplit="2" ySplit="4" topLeftCell="C18" activePane="bottomRight" state="frozen"/>
      <selection pane="topRight" activeCell="C1" sqref="C1"/>
      <selection pane="bottomLeft" activeCell="A6" sqref="A6"/>
      <selection pane="bottomRight" activeCell="F26" sqref="F26"/>
    </sheetView>
  </sheetViews>
  <sheetFormatPr defaultRowHeight="15.75" x14ac:dyDescent="0.25"/>
  <cols>
    <col min="1" max="2" width="8.7109375" style="11" customWidth="1"/>
    <col min="3" max="12" width="17.7109375" style="2" customWidth="1"/>
    <col min="13" max="13" width="0" style="2" hidden="1" customWidth="1"/>
    <col min="14" max="14" width="9.140625" style="2"/>
    <col min="15" max="15" width="16.42578125" style="2" customWidth="1"/>
    <col min="16" max="16384" width="9.140625" style="2"/>
  </cols>
  <sheetData>
    <row r="1" spans="1:13" ht="44.25" customHeight="1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3" x14ac:dyDescent="0.25">
      <c r="A2" s="11" t="s">
        <v>19</v>
      </c>
      <c r="B2" s="1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29" customHeight="1" x14ac:dyDescent="0.25">
      <c r="A3" s="27" t="s">
        <v>0</v>
      </c>
      <c r="B3" s="28"/>
      <c r="C3" s="31" t="s">
        <v>28</v>
      </c>
      <c r="D3" s="33" t="s">
        <v>25</v>
      </c>
      <c r="E3" s="31" t="s">
        <v>26</v>
      </c>
      <c r="F3" s="35" t="s">
        <v>1</v>
      </c>
      <c r="G3" s="36"/>
      <c r="H3" s="37"/>
      <c r="I3" s="37"/>
      <c r="J3" s="25" t="s">
        <v>22</v>
      </c>
      <c r="K3" s="25" t="s">
        <v>2</v>
      </c>
      <c r="L3" s="25"/>
      <c r="M3" s="26" t="s">
        <v>3</v>
      </c>
    </row>
    <row r="4" spans="1:13" ht="171.75" customHeight="1" x14ac:dyDescent="0.25">
      <c r="A4" s="29"/>
      <c r="B4" s="30"/>
      <c r="C4" s="32"/>
      <c r="D4" s="34"/>
      <c r="E4" s="32"/>
      <c r="F4" s="13" t="s">
        <v>4</v>
      </c>
      <c r="G4" s="13" t="s">
        <v>21</v>
      </c>
      <c r="H4" s="13" t="s">
        <v>5</v>
      </c>
      <c r="I4" s="14" t="s">
        <v>6</v>
      </c>
      <c r="J4" s="25"/>
      <c r="K4" s="25"/>
      <c r="L4" s="25"/>
      <c r="M4" s="26"/>
    </row>
    <row r="5" spans="1:13" ht="25.5" x14ac:dyDescent="0.25">
      <c r="A5" s="19" t="s">
        <v>7</v>
      </c>
      <c r="B5" s="19" t="s">
        <v>20</v>
      </c>
      <c r="C5" s="3"/>
      <c r="D5" s="3"/>
      <c r="E5" s="4"/>
      <c r="F5" s="5"/>
      <c r="G5" s="3"/>
      <c r="H5" s="3"/>
      <c r="I5" s="3"/>
      <c r="J5" s="3"/>
      <c r="K5" s="3"/>
      <c r="L5" s="3"/>
      <c r="M5" s="6"/>
    </row>
    <row r="6" spans="1:13" ht="24.95" customHeight="1" x14ac:dyDescent="0.25">
      <c r="A6" s="7" t="s">
        <v>8</v>
      </c>
      <c r="B6" s="7" t="s">
        <v>9</v>
      </c>
      <c r="C6" s="15">
        <f>'[1]Приложение № 3'!$D$10</f>
        <v>897770</v>
      </c>
      <c r="D6" s="15">
        <f>'[1]Приложение № 3'!$E$10</f>
        <v>899951.01</v>
      </c>
      <c r="E6" s="15">
        <f t="shared" ref="E6:E21" si="0">D6-C6</f>
        <v>2181.0100000000093</v>
      </c>
      <c r="F6" s="15"/>
      <c r="G6" s="15"/>
      <c r="H6" s="15"/>
      <c r="I6" s="15"/>
      <c r="J6" s="15">
        <v>2181.0100000000002</v>
      </c>
      <c r="K6" s="15"/>
      <c r="L6" s="15">
        <f t="shared" ref="L6:L21" si="1">E6-F6-G6-J6-K6</f>
        <v>9.0949470177292824E-12</v>
      </c>
      <c r="M6" s="8">
        <f t="shared" ref="M6:M20" si="2">E6-F6-G6-I6-J6-K6-L6</f>
        <v>0</v>
      </c>
    </row>
    <row r="7" spans="1:13" ht="24.95" hidden="1" customHeight="1" x14ac:dyDescent="0.25">
      <c r="A7" s="7" t="s">
        <v>8</v>
      </c>
      <c r="B7" s="7" t="s">
        <v>10</v>
      </c>
      <c r="C7" s="15">
        <v>0</v>
      </c>
      <c r="D7" s="15">
        <f>'[2]Приложение № 3'!$E$11</f>
        <v>0</v>
      </c>
      <c r="E7" s="15">
        <f t="shared" si="0"/>
        <v>0</v>
      </c>
      <c r="F7" s="15"/>
      <c r="G7" s="15"/>
      <c r="H7" s="15"/>
      <c r="I7" s="15"/>
      <c r="J7" s="15"/>
      <c r="K7" s="15"/>
      <c r="L7" s="15">
        <f t="shared" si="1"/>
        <v>0</v>
      </c>
      <c r="M7" s="8">
        <f t="shared" si="2"/>
        <v>0</v>
      </c>
    </row>
    <row r="8" spans="1:13" ht="24.95" customHeight="1" x14ac:dyDescent="0.25">
      <c r="A8" s="7" t="s">
        <v>8</v>
      </c>
      <c r="B8" s="7" t="s">
        <v>11</v>
      </c>
      <c r="C8" s="15">
        <f>'[1]Приложение № 3'!$D$12</f>
        <v>2992353</v>
      </c>
      <c r="D8" s="15">
        <f>'[1]Приложение № 3'!$E$12</f>
        <v>2914279.3600000003</v>
      </c>
      <c r="E8" s="15">
        <f t="shared" si="0"/>
        <v>-78073.639999999665</v>
      </c>
      <c r="F8" s="15"/>
      <c r="G8" s="15"/>
      <c r="H8" s="15"/>
      <c r="I8" s="15"/>
      <c r="J8" s="15">
        <v>-78073.64</v>
      </c>
      <c r="K8" s="15"/>
      <c r="L8" s="15">
        <f t="shared" si="1"/>
        <v>3.3469405025243759E-10</v>
      </c>
      <c r="M8" s="8">
        <f t="shared" si="2"/>
        <v>0</v>
      </c>
    </row>
    <row r="9" spans="1:13" ht="24.95" customHeight="1" x14ac:dyDescent="0.25">
      <c r="A9" s="7" t="s">
        <v>8</v>
      </c>
      <c r="B9" s="7" t="s">
        <v>13</v>
      </c>
      <c r="C9" s="15">
        <f>'[1]Приложение № 3'!$D$13</f>
        <v>67607</v>
      </c>
      <c r="D9" s="15">
        <f>'[1]Приложение № 3'!$E$13</f>
        <v>67607</v>
      </c>
      <c r="E9" s="15">
        <f t="shared" si="0"/>
        <v>0</v>
      </c>
      <c r="F9" s="15"/>
      <c r="G9" s="15"/>
      <c r="H9" s="15"/>
      <c r="I9" s="15"/>
      <c r="J9" s="15"/>
      <c r="K9" s="15"/>
      <c r="L9" s="15">
        <f t="shared" si="1"/>
        <v>0</v>
      </c>
      <c r="M9" s="8">
        <f t="shared" si="2"/>
        <v>0</v>
      </c>
    </row>
    <row r="10" spans="1:13" ht="24.95" customHeight="1" x14ac:dyDescent="0.25">
      <c r="A10" s="7" t="s">
        <v>8</v>
      </c>
      <c r="B10" s="7">
        <v>11</v>
      </c>
      <c r="C10" s="15">
        <f>'[1]Приложение № 3'!$D$15</f>
        <v>10000</v>
      </c>
      <c r="D10" s="15">
        <f>'[1]Приложение № 3'!$E$15</f>
        <v>5000</v>
      </c>
      <c r="E10" s="15">
        <f t="shared" si="0"/>
        <v>-5000</v>
      </c>
      <c r="F10" s="15"/>
      <c r="G10" s="15"/>
      <c r="H10" s="15"/>
      <c r="I10" s="15"/>
      <c r="J10" s="15">
        <v>-5000</v>
      </c>
      <c r="K10" s="15"/>
      <c r="L10" s="15">
        <f t="shared" si="1"/>
        <v>0</v>
      </c>
      <c r="M10" s="8">
        <f t="shared" si="2"/>
        <v>0</v>
      </c>
    </row>
    <row r="11" spans="1:13" ht="24.95" customHeight="1" x14ac:dyDescent="0.25">
      <c r="A11" s="7" t="s">
        <v>8</v>
      </c>
      <c r="B11" s="7" t="s">
        <v>14</v>
      </c>
      <c r="C11" s="15">
        <f>'[1]Приложение № 3'!$D$16</f>
        <v>0</v>
      </c>
      <c r="D11" s="15">
        <f>'[1]Приложение № 3'!$E$16</f>
        <v>45500.13</v>
      </c>
      <c r="E11" s="15">
        <f t="shared" si="0"/>
        <v>45500.13</v>
      </c>
      <c r="F11" s="15"/>
      <c r="G11" s="15"/>
      <c r="H11" s="15"/>
      <c r="I11" s="15"/>
      <c r="J11" s="15">
        <v>45500.13</v>
      </c>
      <c r="K11" s="15"/>
      <c r="L11" s="15">
        <f t="shared" si="1"/>
        <v>0</v>
      </c>
      <c r="M11" s="8">
        <f t="shared" si="2"/>
        <v>0</v>
      </c>
    </row>
    <row r="12" spans="1:13" ht="24.95" customHeight="1" x14ac:dyDescent="0.25">
      <c r="A12" s="7" t="s">
        <v>9</v>
      </c>
      <c r="B12" s="7" t="s">
        <v>10</v>
      </c>
      <c r="C12" s="15">
        <f>'[1]Приложение № 3'!$D$18</f>
        <v>190050.7</v>
      </c>
      <c r="D12" s="15">
        <f>'[1]Приложение № 3'!$E$18</f>
        <v>193080.61000000002</v>
      </c>
      <c r="E12" s="15">
        <f t="shared" si="0"/>
        <v>3029.9100000000035</v>
      </c>
      <c r="F12" s="15"/>
      <c r="G12" s="15"/>
      <c r="H12" s="15"/>
      <c r="I12" s="15"/>
      <c r="J12" s="15">
        <v>3029.91</v>
      </c>
      <c r="K12" s="15"/>
      <c r="L12" s="15">
        <f t="shared" si="1"/>
        <v>3.637978807091713E-12</v>
      </c>
      <c r="M12" s="8">
        <f t="shared" si="2"/>
        <v>0</v>
      </c>
    </row>
    <row r="13" spans="1:13" ht="24.95" customHeight="1" x14ac:dyDescent="0.25">
      <c r="A13" s="7" t="s">
        <v>10</v>
      </c>
      <c r="B13" s="7" t="s">
        <v>15</v>
      </c>
      <c r="C13" s="15">
        <f>'[1]Приложение № 3'!$D$20</f>
        <v>25000</v>
      </c>
      <c r="D13" s="15">
        <f>'[1]Приложение № 3'!$E$20</f>
        <v>6068</v>
      </c>
      <c r="E13" s="15">
        <f t="shared" si="0"/>
        <v>-18932</v>
      </c>
      <c r="F13" s="15"/>
      <c r="G13" s="15"/>
      <c r="H13" s="15"/>
      <c r="I13" s="15"/>
      <c r="J13" s="20">
        <v>-18932</v>
      </c>
      <c r="K13" s="20"/>
      <c r="L13" s="15">
        <f t="shared" si="1"/>
        <v>0</v>
      </c>
      <c r="M13" s="8">
        <f t="shared" si="2"/>
        <v>0</v>
      </c>
    </row>
    <row r="14" spans="1:13" ht="24.95" customHeight="1" x14ac:dyDescent="0.25">
      <c r="A14" s="7" t="s">
        <v>11</v>
      </c>
      <c r="B14" s="7" t="s">
        <v>17</v>
      </c>
      <c r="C14" s="15">
        <f>'[1]Приложение № 3'!$D$22</f>
        <v>0</v>
      </c>
      <c r="D14" s="15">
        <f>'[1]Приложение № 3'!$E$22</f>
        <v>1195787.46</v>
      </c>
      <c r="E14" s="15">
        <f t="shared" si="0"/>
        <v>1195787.46</v>
      </c>
      <c r="F14" s="15"/>
      <c r="G14" s="15"/>
      <c r="H14" s="15"/>
      <c r="I14" s="15"/>
      <c r="J14" s="15">
        <v>1195787.46</v>
      </c>
      <c r="K14" s="15"/>
      <c r="L14" s="15">
        <f t="shared" si="1"/>
        <v>0</v>
      </c>
      <c r="M14" s="8">
        <f t="shared" si="2"/>
        <v>0</v>
      </c>
    </row>
    <row r="15" spans="1:13" ht="24.95" hidden="1" customHeight="1" x14ac:dyDescent="0.25">
      <c r="A15" s="7" t="s">
        <v>12</v>
      </c>
      <c r="B15" s="7" t="s">
        <v>8</v>
      </c>
      <c r="C15" s="15">
        <f>'[1]Приложение № 3'!$D$25</f>
        <v>0</v>
      </c>
      <c r="D15" s="15">
        <f>'[1]Приложение № 3'!$E$25</f>
        <v>0</v>
      </c>
      <c r="E15" s="15">
        <f t="shared" si="0"/>
        <v>0</v>
      </c>
      <c r="F15" s="15"/>
      <c r="G15" s="15"/>
      <c r="H15" s="15"/>
      <c r="I15" s="15"/>
      <c r="J15" s="21"/>
      <c r="K15" s="15"/>
      <c r="L15" s="15">
        <f t="shared" si="1"/>
        <v>0</v>
      </c>
      <c r="M15" s="8">
        <f t="shared" si="2"/>
        <v>0</v>
      </c>
    </row>
    <row r="16" spans="1:13" ht="24.95" customHeight="1" x14ac:dyDescent="0.25">
      <c r="A16" s="7" t="s">
        <v>12</v>
      </c>
      <c r="B16" s="7" t="s">
        <v>10</v>
      </c>
      <c r="C16" s="15">
        <f>'[1]Приложение № 3'!$D$27</f>
        <v>266764.59999999998</v>
      </c>
      <c r="D16" s="15">
        <f>'[1]Приложение № 3'!$E$27</f>
        <v>287472.46000000002</v>
      </c>
      <c r="E16" s="15">
        <f t="shared" si="0"/>
        <v>20707.860000000044</v>
      </c>
      <c r="F16" s="15"/>
      <c r="G16" s="15"/>
      <c r="H16" s="15"/>
      <c r="I16" s="15"/>
      <c r="J16" s="15">
        <v>20707.86</v>
      </c>
      <c r="K16" s="15"/>
      <c r="L16" s="15">
        <f>E16-F16-G16-J16-K16-I16</f>
        <v>4.3655745685100555E-11</v>
      </c>
      <c r="M16" s="8">
        <f t="shared" si="2"/>
        <v>0</v>
      </c>
    </row>
    <row r="17" spans="1:13" ht="24.95" hidden="1" customHeight="1" x14ac:dyDescent="0.25">
      <c r="A17" s="7" t="s">
        <v>13</v>
      </c>
      <c r="B17" s="7" t="s">
        <v>12</v>
      </c>
      <c r="C17" s="15">
        <f>'[1]Приложение № 3'!$D$29</f>
        <v>0</v>
      </c>
      <c r="D17" s="15">
        <f>'[1]Приложение № 3'!$E$29</f>
        <v>0</v>
      </c>
      <c r="E17" s="15">
        <f t="shared" si="0"/>
        <v>0</v>
      </c>
      <c r="F17" s="15"/>
      <c r="G17" s="15"/>
      <c r="H17" s="15"/>
      <c r="I17" s="15"/>
      <c r="J17" s="15"/>
      <c r="K17" s="15"/>
      <c r="L17" s="15">
        <f t="shared" ref="L17:L18" si="3">E17-F17-G17-J17-K17-I17</f>
        <v>0</v>
      </c>
      <c r="M17" s="8">
        <f t="shared" si="2"/>
        <v>0</v>
      </c>
    </row>
    <row r="18" spans="1:13" ht="24.95" customHeight="1" x14ac:dyDescent="0.25">
      <c r="A18" s="7" t="s">
        <v>23</v>
      </c>
      <c r="B18" s="7" t="s">
        <v>23</v>
      </c>
      <c r="C18" s="15">
        <f>'[1]Приложение № 3'!$D$31</f>
        <v>0</v>
      </c>
      <c r="D18" s="15">
        <f>'[1]Приложение № 3'!$E$31</f>
        <v>6195.41</v>
      </c>
      <c r="E18" s="15">
        <f t="shared" si="0"/>
        <v>6195.41</v>
      </c>
      <c r="F18" s="15"/>
      <c r="G18" s="15"/>
      <c r="H18" s="15"/>
      <c r="I18" s="15"/>
      <c r="J18" s="15">
        <v>6195.41</v>
      </c>
      <c r="K18" s="15"/>
      <c r="L18" s="15">
        <f t="shared" si="3"/>
        <v>0</v>
      </c>
      <c r="M18" s="8">
        <f t="shared" si="2"/>
        <v>0</v>
      </c>
    </row>
    <row r="19" spans="1:13" ht="24.95" customHeight="1" x14ac:dyDescent="0.25">
      <c r="A19" s="7" t="s">
        <v>16</v>
      </c>
      <c r="B19" s="7" t="s">
        <v>8</v>
      </c>
      <c r="C19" s="15">
        <f>'[1]Приложение № 3'!$D$33</f>
        <v>35000</v>
      </c>
      <c r="D19" s="15">
        <f>'[1]Приложение № 3'!$E$33</f>
        <v>21074.1</v>
      </c>
      <c r="E19" s="15">
        <f t="shared" si="0"/>
        <v>-13925.900000000001</v>
      </c>
      <c r="F19" s="21"/>
      <c r="G19" s="21"/>
      <c r="H19" s="21"/>
      <c r="I19" s="21"/>
      <c r="J19" s="21">
        <v>-13925.9</v>
      </c>
      <c r="K19" s="21"/>
      <c r="L19" s="15">
        <f t="shared" si="1"/>
        <v>-1.8189894035458565E-12</v>
      </c>
      <c r="M19" s="8">
        <f t="shared" si="2"/>
        <v>0</v>
      </c>
    </row>
    <row r="20" spans="1:13" ht="24.95" customHeight="1" x14ac:dyDescent="0.25">
      <c r="A20" s="7" t="s">
        <v>15</v>
      </c>
      <c r="B20" s="7" t="s">
        <v>8</v>
      </c>
      <c r="C20" s="15">
        <f>'[1]Приложение № 3'!$D$35</f>
        <v>0</v>
      </c>
      <c r="D20" s="15">
        <f>'[1]Приложение № 3'!$E$35</f>
        <v>71442.539999999994</v>
      </c>
      <c r="E20" s="15">
        <f t="shared" si="0"/>
        <v>71442.539999999994</v>
      </c>
      <c r="F20" s="15"/>
      <c r="G20" s="15"/>
      <c r="H20" s="15"/>
      <c r="I20" s="15"/>
      <c r="J20" s="15">
        <v>71442.539999999994</v>
      </c>
      <c r="K20" s="15"/>
      <c r="L20" s="15">
        <f t="shared" si="1"/>
        <v>0</v>
      </c>
      <c r="M20" s="8">
        <f t="shared" si="2"/>
        <v>0</v>
      </c>
    </row>
    <row r="21" spans="1:13" ht="24.95" customHeight="1" x14ac:dyDescent="0.25">
      <c r="A21" s="7" t="s">
        <v>15</v>
      </c>
      <c r="B21" s="7" t="s">
        <v>10</v>
      </c>
      <c r="C21" s="15">
        <f>'[1]Приложение № 3'!$D$36</f>
        <v>0</v>
      </c>
      <c r="D21" s="15">
        <f>'[1]Приложение № 3'!$E$36</f>
        <v>5000</v>
      </c>
      <c r="E21" s="15">
        <f t="shared" si="0"/>
        <v>5000</v>
      </c>
      <c r="F21" s="15"/>
      <c r="G21" s="15"/>
      <c r="H21" s="15"/>
      <c r="I21" s="15"/>
      <c r="J21" s="15">
        <v>5000</v>
      </c>
      <c r="K21" s="15"/>
      <c r="L21" s="15">
        <f t="shared" si="1"/>
        <v>0</v>
      </c>
      <c r="M21" s="8"/>
    </row>
    <row r="22" spans="1:13" ht="24.95" hidden="1" customHeight="1" x14ac:dyDescent="0.25">
      <c r="A22" s="7">
        <v>11</v>
      </c>
      <c r="B22" s="7" t="s">
        <v>8</v>
      </c>
      <c r="C22" s="15">
        <f>'[1]Приложение № 3'!$D$38</f>
        <v>0</v>
      </c>
      <c r="D22" s="15">
        <f>'[1]Приложение № 3'!$E$38</f>
        <v>0</v>
      </c>
      <c r="E22" s="15">
        <f t="shared" ref="E22" si="4">D22-C22</f>
        <v>0</v>
      </c>
      <c r="F22" s="15"/>
      <c r="G22" s="15"/>
      <c r="H22" s="15"/>
      <c r="I22" s="15"/>
      <c r="J22" s="15"/>
      <c r="K22" s="15"/>
      <c r="L22" s="15">
        <f>E22-F22-G22-J22-K22-I22</f>
        <v>0</v>
      </c>
      <c r="M22" s="8">
        <f t="shared" ref="M22:M23" si="5">E22-F22-G22-I22-J22-K22-L22</f>
        <v>0</v>
      </c>
    </row>
    <row r="23" spans="1:13" ht="24.95" hidden="1" customHeight="1" x14ac:dyDescent="0.25">
      <c r="A23" s="7" t="s">
        <v>24</v>
      </c>
      <c r="B23" s="7" t="s">
        <v>9</v>
      </c>
      <c r="C23" s="15">
        <f>'[2]Приложение № 3'!$D$39</f>
        <v>0</v>
      </c>
      <c r="D23" s="15"/>
      <c r="E23" s="15"/>
      <c r="F23" s="15"/>
      <c r="G23" s="15"/>
      <c r="H23" s="15"/>
      <c r="I23" s="15"/>
      <c r="J23" s="15"/>
      <c r="K23" s="15"/>
      <c r="L23" s="15">
        <f t="shared" ref="L23" si="6">E23-F23-G23-J23-K23</f>
        <v>0</v>
      </c>
      <c r="M23" s="8">
        <f t="shared" si="5"/>
        <v>0</v>
      </c>
    </row>
    <row r="24" spans="1:13" ht="24.95" customHeight="1" x14ac:dyDescent="0.25">
      <c r="A24" s="23" t="s">
        <v>18</v>
      </c>
      <c r="B24" s="24"/>
      <c r="C24" s="16">
        <f>SUM(C6:C23)</f>
        <v>4484545.3</v>
      </c>
      <c r="D24" s="16">
        <f>SUM(D6:D23)</f>
        <v>5718458.0800000001</v>
      </c>
      <c r="E24" s="16">
        <f>SUM(E6:E23)</f>
        <v>1233912.7800000005</v>
      </c>
      <c r="F24" s="16">
        <f t="shared" ref="F24:L24" si="7">SUM(F6:F22)</f>
        <v>0</v>
      </c>
      <c r="G24" s="16">
        <f t="shared" si="7"/>
        <v>0</v>
      </c>
      <c r="H24" s="16">
        <f t="shared" si="7"/>
        <v>0</v>
      </c>
      <c r="I24" s="16">
        <f t="shared" si="7"/>
        <v>0</v>
      </c>
      <c r="J24" s="17">
        <f>SUM(J6:J23)</f>
        <v>1233912.78</v>
      </c>
      <c r="K24" s="16">
        <f t="shared" si="7"/>
        <v>0</v>
      </c>
      <c r="L24" s="18">
        <f t="shared" si="7"/>
        <v>3.8926373235881329E-10</v>
      </c>
      <c r="M24" s="9">
        <f>SUM(M6:M23)</f>
        <v>0</v>
      </c>
    </row>
    <row r="26" spans="1:13" x14ac:dyDescent="0.25">
      <c r="F26" s="10"/>
    </row>
  </sheetData>
  <mergeCells count="11">
    <mergeCell ref="A1:L1"/>
    <mergeCell ref="A24:B24"/>
    <mergeCell ref="K3:K4"/>
    <mergeCell ref="L3:L4"/>
    <mergeCell ref="M3:M4"/>
    <mergeCell ref="A3:B4"/>
    <mergeCell ref="C3:C4"/>
    <mergeCell ref="D3:D4"/>
    <mergeCell ref="E3:E4"/>
    <mergeCell ref="F3:I3"/>
    <mergeCell ref="J3:J4"/>
  </mergeCells>
  <pageMargins left="0.70866141732283472" right="0" top="0.55118110236220474" bottom="0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1-21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Marine</cp:lastModifiedBy>
  <cp:lastPrinted>2023-03-20T07:27:29Z</cp:lastPrinted>
  <dcterms:created xsi:type="dcterms:W3CDTF">2021-05-11T09:53:53Z</dcterms:created>
  <dcterms:modified xsi:type="dcterms:W3CDTF">2024-03-19T12:22:58Z</dcterms:modified>
</cp:coreProperties>
</file>