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92" windowHeight="8736" activeTab="3"/>
  </bookViews>
  <sheets>
    <sheet name="Доходы" sheetId="4" r:id="rId1"/>
    <sheet name="Источники" sheetId="5" r:id="rId2"/>
    <sheet name="Приложение № 3" sheetId="7" r:id="rId3"/>
    <sheet name="Приложение № 4" sheetId="8" r:id="rId4"/>
  </sheets>
  <externalReferences>
    <externalReference r:id="rId5"/>
  </externalReferences>
  <definedNames>
    <definedName name="_GoBack" localSheetId="2">'Приложение № 3'!#REF!</definedName>
    <definedName name="_GoBack" localSheetId="3">'Приложение № 4'!#REF!</definedName>
    <definedName name="_xlnm._FilterDatabase" localSheetId="2" hidden="1">'Приложение № 3'!$B$8:$C$40</definedName>
    <definedName name="_xlnm._FilterDatabase" localSheetId="3" hidden="1">'Приложение № 4'!$C$8:$F$246</definedName>
    <definedName name="Excel_BuiltIn_Print_Area">#REF!</definedName>
    <definedName name="Excel_BuiltIn_Print_Titles">#REF!</definedName>
    <definedName name="FinishMounth">'[1]Параметры отчета'!$C$11</definedName>
    <definedName name="FinishYear">#REF!</definedName>
    <definedName name="StartMounth">'[1]Параметры отчета'!$C$10</definedName>
    <definedName name="StartYear">#REF!</definedName>
    <definedName name="апрель">#REF!</definedName>
    <definedName name="год">#REF!</definedName>
    <definedName name="декабрь">#REF!</definedName>
    <definedName name="_xlnm.Print_Titles" localSheetId="0">Доходы!$7:$8</definedName>
    <definedName name="_xlnm.Print_Titles" localSheetId="1">Источники!$7:$8</definedName>
    <definedName name="_xlnm.Print_Titles" localSheetId="2">'Приложение № 3'!$7:$8</definedName>
    <definedName name="_xlnm.Print_Titles" localSheetId="3">'Приложение № 4'!$7:$8</definedName>
    <definedName name="июль">#REF!</definedName>
    <definedName name="июнь">#REF!</definedName>
    <definedName name="майчик">#REF!</definedName>
    <definedName name="март">#REF!</definedName>
    <definedName name="начдата">#REF!</definedName>
    <definedName name="ноябрь">#REF!</definedName>
    <definedName name="_xlnm.Print_Area" localSheetId="0">Доходы!$A$1:$F$69</definedName>
    <definedName name="_xlnm.Print_Area" localSheetId="2">'Приложение № 3'!$A$1:$G$40</definedName>
    <definedName name="_xlnm.Print_Area" localSheetId="3">'Приложение № 4'!$A$1:$J$246</definedName>
    <definedName name="октябрик">#REF!</definedName>
    <definedName name="октябрь">#REF!</definedName>
    <definedName name="сентябрь">#REF!</definedName>
    <definedName name="справка">#REF!</definedName>
    <definedName name="формат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6" i="8" l="1"/>
  <c r="I86" i="8"/>
  <c r="G86" i="8"/>
  <c r="G102" i="8"/>
  <c r="I102" i="8"/>
  <c r="H102" i="8"/>
  <c r="I97" i="8"/>
  <c r="J97" i="8" s="1"/>
  <c r="H97" i="8"/>
  <c r="G97" i="8"/>
  <c r="E12" i="4"/>
  <c r="F27" i="4" l="1"/>
  <c r="F20" i="4"/>
  <c r="F21" i="4"/>
  <c r="F22" i="4"/>
  <c r="J75" i="8"/>
  <c r="J76" i="8"/>
  <c r="J62" i="8"/>
  <c r="D17" i="4"/>
  <c r="C17" i="4"/>
  <c r="D15" i="4"/>
  <c r="D14" i="4" s="1"/>
  <c r="C15" i="4"/>
  <c r="C14" i="4" s="1"/>
  <c r="D12" i="4"/>
  <c r="C12" i="4"/>
  <c r="J66" i="8" l="1"/>
  <c r="I66" i="8"/>
  <c r="H66" i="8"/>
  <c r="H65" i="8" s="1"/>
  <c r="H64" i="8" s="1"/>
  <c r="G66" i="8"/>
  <c r="G65" i="8" s="1"/>
  <c r="G64" i="8" s="1"/>
  <c r="J65" i="8"/>
  <c r="J64" i="8" s="1"/>
  <c r="I65" i="8"/>
  <c r="I64" i="8" s="1"/>
  <c r="J160" i="8"/>
  <c r="J163" i="8"/>
  <c r="I162" i="8"/>
  <c r="I161" i="8" s="1"/>
  <c r="H162" i="8"/>
  <c r="H161" i="8" s="1"/>
  <c r="J161" i="8" s="1"/>
  <c r="G162" i="8"/>
  <c r="G161" i="8" s="1"/>
  <c r="I159" i="8"/>
  <c r="H159" i="8"/>
  <c r="H158" i="8" s="1"/>
  <c r="H157" i="8" s="1"/>
  <c r="G159" i="8"/>
  <c r="G158" i="8" s="1"/>
  <c r="G157" i="8" s="1"/>
  <c r="J196" i="8"/>
  <c r="J200" i="8"/>
  <c r="I199" i="8"/>
  <c r="I198" i="8" s="1"/>
  <c r="H199" i="8"/>
  <c r="H198" i="8" s="1"/>
  <c r="H197" i="8" s="1"/>
  <c r="G199" i="8"/>
  <c r="G198" i="8" s="1"/>
  <c r="G197" i="8" s="1"/>
  <c r="I195" i="8"/>
  <c r="I194" i="8" s="1"/>
  <c r="I193" i="8" s="1"/>
  <c r="H195" i="8"/>
  <c r="H194" i="8" s="1"/>
  <c r="H193" i="8" s="1"/>
  <c r="G195" i="8"/>
  <c r="G194" i="8" s="1"/>
  <c r="G193" i="8" s="1"/>
  <c r="H83" i="8"/>
  <c r="G83" i="8"/>
  <c r="G72" i="8"/>
  <c r="G74" i="8"/>
  <c r="H35" i="8"/>
  <c r="H33" i="8"/>
  <c r="J162" i="8" l="1"/>
  <c r="J159" i="8"/>
  <c r="I158" i="8"/>
  <c r="I157" i="8" s="1"/>
  <c r="J157" i="8" s="1"/>
  <c r="J158" i="8"/>
  <c r="J199" i="8"/>
  <c r="I197" i="8"/>
  <c r="J197" i="8" s="1"/>
  <c r="J198" i="8"/>
  <c r="J195" i="8"/>
  <c r="J194" i="8"/>
  <c r="J193" i="8"/>
  <c r="H192" i="8"/>
  <c r="G192" i="8"/>
  <c r="I192" i="8" l="1"/>
  <c r="J192" i="8" s="1"/>
  <c r="G35" i="8" l="1"/>
  <c r="G33" i="8"/>
  <c r="E26" i="4" l="1"/>
  <c r="J91" i="8" l="1"/>
  <c r="I90" i="8"/>
  <c r="I89" i="8" s="1"/>
  <c r="I88" i="8" s="1"/>
  <c r="I87" i="8" s="1"/>
  <c r="H90" i="8"/>
  <c r="H89" i="8" s="1"/>
  <c r="H88" i="8" s="1"/>
  <c r="H87" i="8" s="1"/>
  <c r="G90" i="8"/>
  <c r="G89" i="8" s="1"/>
  <c r="G88" i="8" s="1"/>
  <c r="G87" i="8" s="1"/>
  <c r="J152" i="8"/>
  <c r="J153" i="8"/>
  <c r="J154" i="8"/>
  <c r="J155" i="8"/>
  <c r="J166" i="8"/>
  <c r="I165" i="8"/>
  <c r="I164" i="8" s="1"/>
  <c r="I156" i="8" s="1"/>
  <c r="H165" i="8"/>
  <c r="H164" i="8" s="1"/>
  <c r="H156" i="8" s="1"/>
  <c r="G165" i="8"/>
  <c r="G164" i="8" s="1"/>
  <c r="G156" i="8" s="1"/>
  <c r="I190" i="8"/>
  <c r="I189" i="8" s="1"/>
  <c r="J191" i="8"/>
  <c r="H190" i="8"/>
  <c r="H189" i="8" s="1"/>
  <c r="H188" i="8" s="1"/>
  <c r="H187" i="8" s="1"/>
  <c r="G190" i="8"/>
  <c r="G189" i="8" s="1"/>
  <c r="G188" i="8" s="1"/>
  <c r="G187" i="8" s="1"/>
  <c r="J208" i="8"/>
  <c r="I207" i="8"/>
  <c r="I206" i="8" s="1"/>
  <c r="H207" i="8"/>
  <c r="H206" i="8" s="1"/>
  <c r="H205" i="8" s="1"/>
  <c r="H204" i="8" s="1"/>
  <c r="H203" i="8" s="1"/>
  <c r="H202" i="8" s="1"/>
  <c r="G207" i="8"/>
  <c r="G206" i="8" s="1"/>
  <c r="G205" i="8" s="1"/>
  <c r="G204" i="8" s="1"/>
  <c r="G203" i="8" s="1"/>
  <c r="G202" i="8" s="1"/>
  <c r="G201" i="8" s="1"/>
  <c r="H186" i="8" l="1"/>
  <c r="H185" i="8" s="1"/>
  <c r="G186" i="8"/>
  <c r="G185" i="8" s="1"/>
  <c r="H201" i="8"/>
  <c r="E31" i="7"/>
  <c r="E30" i="7" s="1"/>
  <c r="D31" i="7"/>
  <c r="J190" i="8"/>
  <c r="D29" i="7"/>
  <c r="E29" i="7"/>
  <c r="E28" i="7" s="1"/>
  <c r="J164" i="8"/>
  <c r="J87" i="8"/>
  <c r="J89" i="8"/>
  <c r="J88" i="8"/>
  <c r="J156" i="8"/>
  <c r="J207" i="8"/>
  <c r="J165" i="8"/>
  <c r="J90" i="8"/>
  <c r="J189" i="8"/>
  <c r="I188" i="8"/>
  <c r="I205" i="8"/>
  <c r="J206" i="8"/>
  <c r="J188" i="8" l="1"/>
  <c r="I187" i="8"/>
  <c r="I186" i="8" s="1"/>
  <c r="I204" i="8"/>
  <c r="J205" i="8"/>
  <c r="J187" i="8" l="1"/>
  <c r="F29" i="7"/>
  <c r="I203" i="8"/>
  <c r="J204" i="8"/>
  <c r="F28" i="7" l="1"/>
  <c r="G28" i="7" s="1"/>
  <c r="G29" i="7"/>
  <c r="I185" i="8"/>
  <c r="J185" i="8" s="1"/>
  <c r="J186" i="8"/>
  <c r="I202" i="8"/>
  <c r="F31" i="7" s="1"/>
  <c r="F30" i="7" s="1"/>
  <c r="J203" i="8"/>
  <c r="I201" i="8" l="1"/>
  <c r="J201" i="8" s="1"/>
  <c r="J202" i="8"/>
  <c r="J229" i="8" l="1"/>
  <c r="I228" i="8"/>
  <c r="I227" i="8" s="1"/>
  <c r="I226" i="8" s="1"/>
  <c r="H228" i="8"/>
  <c r="J228" i="8" s="1"/>
  <c r="G228" i="8"/>
  <c r="G227" i="8"/>
  <c r="G226" i="8" s="1"/>
  <c r="I56" i="8"/>
  <c r="I55" i="8" s="1"/>
  <c r="J54" i="8"/>
  <c r="J57" i="8"/>
  <c r="H56" i="8"/>
  <c r="H55" i="8" s="1"/>
  <c r="G56" i="8"/>
  <c r="G55" i="8" s="1"/>
  <c r="J42" i="8"/>
  <c r="I41" i="8"/>
  <c r="I40" i="8" s="1"/>
  <c r="H41" i="8"/>
  <c r="H40" i="8" s="1"/>
  <c r="G41" i="8"/>
  <c r="G40" i="8" s="1"/>
  <c r="J55" i="8" l="1"/>
  <c r="J40" i="8"/>
  <c r="H227" i="8"/>
  <c r="H226" i="8" s="1"/>
  <c r="J226" i="8" s="1"/>
  <c r="J227" i="8"/>
  <c r="J56" i="8"/>
  <c r="J41" i="8"/>
  <c r="E37" i="4" l="1"/>
  <c r="D37" i="4"/>
  <c r="C37" i="4"/>
  <c r="C58" i="4" l="1"/>
  <c r="C10" i="4"/>
  <c r="G23" i="7" l="1"/>
  <c r="G26" i="7"/>
  <c r="G31" i="7"/>
  <c r="J28" i="8"/>
  <c r="J32" i="8"/>
  <c r="J34" i="8"/>
  <c r="J36" i="8"/>
  <c r="J71" i="8"/>
  <c r="J73" i="8"/>
  <c r="J82" i="8"/>
  <c r="J84" i="8"/>
  <c r="J96" i="8"/>
  <c r="J100" i="8"/>
  <c r="J105" i="8"/>
  <c r="J106" i="8"/>
  <c r="J107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2" i="8"/>
  <c r="J133" i="8"/>
  <c r="J134" i="8"/>
  <c r="J135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71" i="8"/>
  <c r="J176" i="8"/>
  <c r="J180" i="8"/>
  <c r="J184" i="8"/>
  <c r="J214" i="8"/>
  <c r="J220" i="8"/>
  <c r="J225" i="8"/>
  <c r="J236" i="8"/>
  <c r="J240" i="8"/>
  <c r="J245" i="8"/>
  <c r="I27" i="8"/>
  <c r="I26" i="8" s="1"/>
  <c r="I25" i="8" s="1"/>
  <c r="I24" i="8" s="1"/>
  <c r="I31" i="8"/>
  <c r="I33" i="8"/>
  <c r="I35" i="8"/>
  <c r="I38" i="8"/>
  <c r="I47" i="8"/>
  <c r="I46" i="8" s="1"/>
  <c r="I53" i="8"/>
  <c r="I61" i="8"/>
  <c r="I70" i="8"/>
  <c r="I72" i="8"/>
  <c r="I74" i="8"/>
  <c r="I81" i="8"/>
  <c r="I83" i="8"/>
  <c r="I95" i="8"/>
  <c r="I94" i="8" s="1"/>
  <c r="I93" i="8" s="1"/>
  <c r="I104" i="8"/>
  <c r="I103" i="8" s="1"/>
  <c r="I99" i="8"/>
  <c r="I98" i="8" s="1"/>
  <c r="I114" i="8"/>
  <c r="I113" i="8" s="1"/>
  <c r="I112" i="8" s="1"/>
  <c r="I111" i="8" s="1"/>
  <c r="I110" i="8" s="1"/>
  <c r="I109" i="8" s="1"/>
  <c r="I138" i="8"/>
  <c r="I137" i="8" s="1"/>
  <c r="I136" i="8" s="1"/>
  <c r="I131" i="8" s="1"/>
  <c r="F25" i="7" s="1"/>
  <c r="I170" i="8"/>
  <c r="I169" i="8" s="1"/>
  <c r="I168" i="8" s="1"/>
  <c r="I167" i="8" s="1"/>
  <c r="I175" i="8"/>
  <c r="I179" i="8"/>
  <c r="I178" i="8" s="1"/>
  <c r="I183" i="8"/>
  <c r="I213" i="8"/>
  <c r="I212" i="8" s="1"/>
  <c r="I211" i="8" s="1"/>
  <c r="I210" i="8" s="1"/>
  <c r="I209" i="8" s="1"/>
  <c r="I219" i="8"/>
  <c r="I218" i="8" s="1"/>
  <c r="I217" i="8" s="1"/>
  <c r="I216" i="8" s="1"/>
  <c r="I224" i="8"/>
  <c r="I223" i="8" s="1"/>
  <c r="I222" i="8" s="1"/>
  <c r="I239" i="8"/>
  <c r="I238" i="8" s="1"/>
  <c r="I237" i="8" s="1"/>
  <c r="I235" i="8"/>
  <c r="I244" i="8"/>
  <c r="I243" i="8" s="1"/>
  <c r="I242" i="8" s="1"/>
  <c r="I241" i="8" s="1"/>
  <c r="F39" i="7" s="1"/>
  <c r="I21" i="8"/>
  <c r="I20" i="8" s="1"/>
  <c r="I19" i="8" s="1"/>
  <c r="I18" i="8" s="1"/>
  <c r="I17" i="8" s="1"/>
  <c r="F11" i="7" s="1"/>
  <c r="I15" i="8"/>
  <c r="I14" i="8" s="1"/>
  <c r="I13" i="8" s="1"/>
  <c r="I12" i="8" s="1"/>
  <c r="I11" i="8" s="1"/>
  <c r="F10" i="7" s="1"/>
  <c r="I60" i="8" l="1"/>
  <c r="I221" i="8"/>
  <c r="F36" i="7" s="1"/>
  <c r="I52" i="8"/>
  <c r="I45" i="8"/>
  <c r="I44" i="8" s="1"/>
  <c r="I43" i="8" s="1"/>
  <c r="F13" i="7" s="1"/>
  <c r="I30" i="8"/>
  <c r="I108" i="8"/>
  <c r="F22" i="7"/>
  <c r="F21" i="7" s="1"/>
  <c r="I92" i="8"/>
  <c r="I234" i="8"/>
  <c r="I233" i="8" s="1"/>
  <c r="I232" i="8" s="1"/>
  <c r="I231" i="8" s="1"/>
  <c r="F38" i="7" s="1"/>
  <c r="F37" i="7" s="1"/>
  <c r="I182" i="8"/>
  <c r="I181" i="8" s="1"/>
  <c r="I174" i="8"/>
  <c r="I80" i="8"/>
  <c r="I79" i="8" s="1"/>
  <c r="I78" i="8" s="1"/>
  <c r="I37" i="8"/>
  <c r="F33" i="7"/>
  <c r="F32" i="7" s="1"/>
  <c r="F35" i="7"/>
  <c r="I177" i="8"/>
  <c r="I69" i="8"/>
  <c r="I68" i="8" s="1"/>
  <c r="I63" i="8" s="1"/>
  <c r="I59" i="8" l="1"/>
  <c r="I215" i="8"/>
  <c r="F34" i="7"/>
  <c r="I29" i="8"/>
  <c r="I23" i="8" s="1"/>
  <c r="F12" i="7" s="1"/>
  <c r="I51" i="8"/>
  <c r="I77" i="8"/>
  <c r="F18" i="7"/>
  <c r="I173" i="8"/>
  <c r="I230" i="8"/>
  <c r="I101" i="8"/>
  <c r="I58" i="8" l="1"/>
  <c r="I50" i="8"/>
  <c r="F16" i="7"/>
  <c r="F17" i="7"/>
  <c r="I172" i="8"/>
  <c r="I151" i="8" s="1"/>
  <c r="F20" i="7"/>
  <c r="F15" i="7" l="1"/>
  <c r="I49" i="8"/>
  <c r="F19" i="7"/>
  <c r="I85" i="8"/>
  <c r="F14" i="7" l="1"/>
  <c r="F9" i="7" s="1"/>
  <c r="I10" i="8"/>
  <c r="F27" i="7"/>
  <c r="I130" i="8"/>
  <c r="I246" i="8" l="1"/>
  <c r="I9" i="8" s="1"/>
  <c r="F24" i="7"/>
  <c r="F40" i="7" s="1"/>
  <c r="E22" i="5" l="1"/>
  <c r="H244" i="8"/>
  <c r="J244" i="8" s="1"/>
  <c r="G244" i="8"/>
  <c r="G243" i="8" s="1"/>
  <c r="G242" i="8" s="1"/>
  <c r="G241" i="8" s="1"/>
  <c r="D39" i="7" s="1"/>
  <c r="H239" i="8"/>
  <c r="J239" i="8" s="1"/>
  <c r="G239" i="8"/>
  <c r="G238" i="8" s="1"/>
  <c r="G237" i="8" s="1"/>
  <c r="H235" i="8"/>
  <c r="G235" i="8"/>
  <c r="G234" i="8" s="1"/>
  <c r="G233" i="8" s="1"/>
  <c r="G232" i="8" s="1"/>
  <c r="H224" i="8"/>
  <c r="G224" i="8"/>
  <c r="G223" i="8" s="1"/>
  <c r="G222" i="8" s="1"/>
  <c r="H219" i="8"/>
  <c r="G219" i="8"/>
  <c r="G218" i="8" s="1"/>
  <c r="G217" i="8" s="1"/>
  <c r="G216" i="8" s="1"/>
  <c r="D35" i="7" s="1"/>
  <c r="H213" i="8"/>
  <c r="J213" i="8" s="1"/>
  <c r="G213" i="8"/>
  <c r="G212" i="8" s="1"/>
  <c r="G211" i="8" s="1"/>
  <c r="G210" i="8" s="1"/>
  <c r="H183" i="8"/>
  <c r="G183" i="8"/>
  <c r="G182" i="8" s="1"/>
  <c r="G181" i="8" s="1"/>
  <c r="H179" i="8"/>
  <c r="J179" i="8" s="1"/>
  <c r="G179" i="8"/>
  <c r="G178" i="8" s="1"/>
  <c r="G177" i="8" s="1"/>
  <c r="H175" i="8"/>
  <c r="G175" i="8"/>
  <c r="G174" i="8" s="1"/>
  <c r="G173" i="8" s="1"/>
  <c r="H170" i="8"/>
  <c r="G170" i="8"/>
  <c r="G169" i="8" s="1"/>
  <c r="G168" i="8" s="1"/>
  <c r="G167" i="8" s="1"/>
  <c r="H138" i="8"/>
  <c r="J138" i="8" s="1"/>
  <c r="G138" i="8"/>
  <c r="G137" i="8" s="1"/>
  <c r="G136" i="8" s="1"/>
  <c r="G131" i="8" s="1"/>
  <c r="D25" i="7" s="1"/>
  <c r="H114" i="8"/>
  <c r="G114" i="8"/>
  <c r="G113" i="8" s="1"/>
  <c r="G112" i="8" s="1"/>
  <c r="G111" i="8" s="1"/>
  <c r="G110" i="8" s="1"/>
  <c r="G109" i="8" s="1"/>
  <c r="H104" i="8"/>
  <c r="J104" i="8" s="1"/>
  <c r="G104" i="8"/>
  <c r="G103" i="8" s="1"/>
  <c r="H99" i="8"/>
  <c r="J99" i="8" s="1"/>
  <c r="G99" i="8"/>
  <c r="G98" i="8" s="1"/>
  <c r="H95" i="8"/>
  <c r="J95" i="8" s="1"/>
  <c r="G95" i="8"/>
  <c r="G94" i="8" s="1"/>
  <c r="G93" i="8" s="1"/>
  <c r="G92" i="8" s="1"/>
  <c r="J83" i="8"/>
  <c r="H81" i="8"/>
  <c r="G81" i="8"/>
  <c r="H74" i="8"/>
  <c r="J74" i="8" s="1"/>
  <c r="H72" i="8"/>
  <c r="J72" i="8" s="1"/>
  <c r="H70" i="8"/>
  <c r="J70" i="8" s="1"/>
  <c r="G70" i="8"/>
  <c r="H61" i="8"/>
  <c r="J61" i="8" s="1"/>
  <c r="G61" i="8"/>
  <c r="G60" i="8" s="1"/>
  <c r="G59" i="8" s="1"/>
  <c r="G58" i="8" s="1"/>
  <c r="D15" i="7" s="1"/>
  <c r="H53" i="8"/>
  <c r="J53" i="8" s="1"/>
  <c r="G53" i="8"/>
  <c r="G52" i="8" s="1"/>
  <c r="G51" i="8" s="1"/>
  <c r="G50" i="8" s="1"/>
  <c r="G49" i="8" s="1"/>
  <c r="D14" i="7" s="1"/>
  <c r="H47" i="8"/>
  <c r="G47" i="8"/>
  <c r="G46" i="8" s="1"/>
  <c r="H38" i="8"/>
  <c r="G38" i="8"/>
  <c r="G37" i="8" s="1"/>
  <c r="J35" i="8"/>
  <c r="J33" i="8"/>
  <c r="H31" i="8"/>
  <c r="J31" i="8" s="1"/>
  <c r="G31" i="8"/>
  <c r="H27" i="8"/>
  <c r="G27" i="8"/>
  <c r="G26" i="8" s="1"/>
  <c r="G25" i="8" s="1"/>
  <c r="G24" i="8" s="1"/>
  <c r="H21" i="8"/>
  <c r="G21" i="8"/>
  <c r="G20" i="8" s="1"/>
  <c r="G19" i="8" s="1"/>
  <c r="G18" i="8" s="1"/>
  <c r="G17" i="8" s="1"/>
  <c r="D11" i="7" s="1"/>
  <c r="G15" i="8"/>
  <c r="G14" i="8" s="1"/>
  <c r="G13" i="8" s="1"/>
  <c r="G12" i="8" s="1"/>
  <c r="G11" i="8" s="1"/>
  <c r="D10" i="7" s="1"/>
  <c r="G30" i="7"/>
  <c r="D28" i="7" s="1"/>
  <c r="D30" i="7"/>
  <c r="G221" i="8" l="1"/>
  <c r="D36" i="7" s="1"/>
  <c r="D34" i="7" s="1"/>
  <c r="H52" i="8"/>
  <c r="J52" i="8" s="1"/>
  <c r="G45" i="8"/>
  <c r="G44" i="8" s="1"/>
  <c r="G43" i="8" s="1"/>
  <c r="D13" i="7" s="1"/>
  <c r="H20" i="8"/>
  <c r="H19" i="8" s="1"/>
  <c r="G30" i="8"/>
  <c r="G29" i="8" s="1"/>
  <c r="G23" i="8" s="1"/>
  <c r="D12" i="7" s="1"/>
  <c r="H103" i="8"/>
  <c r="J103" i="8" s="1"/>
  <c r="H60" i="8"/>
  <c r="H94" i="8"/>
  <c r="H93" i="8" s="1"/>
  <c r="H98" i="8"/>
  <c r="J98" i="8" s="1"/>
  <c r="H212" i="8"/>
  <c r="H211" i="8" s="1"/>
  <c r="G209" i="8"/>
  <c r="D33" i="7"/>
  <c r="D32" i="7" s="1"/>
  <c r="H26" i="8"/>
  <c r="J27" i="8"/>
  <c r="H113" i="8"/>
  <c r="J114" i="8"/>
  <c r="H174" i="8"/>
  <c r="J175" i="8"/>
  <c r="H218" i="8"/>
  <c r="J219" i="8"/>
  <c r="H234" i="8"/>
  <c r="J235" i="8"/>
  <c r="G108" i="8"/>
  <c r="D22" i="7"/>
  <c r="D21" i="7" s="1"/>
  <c r="G69" i="8"/>
  <c r="H15" i="8"/>
  <c r="J16" i="8"/>
  <c r="H46" i="8"/>
  <c r="H45" i="8" s="1"/>
  <c r="H80" i="8"/>
  <c r="J81" i="8"/>
  <c r="H169" i="8"/>
  <c r="J170" i="8"/>
  <c r="H182" i="8"/>
  <c r="J183" i="8"/>
  <c r="H223" i="8"/>
  <c r="J224" i="8"/>
  <c r="H37" i="8"/>
  <c r="H137" i="8"/>
  <c r="H178" i="8"/>
  <c r="H238" i="8"/>
  <c r="H243" i="8"/>
  <c r="H69" i="8"/>
  <c r="H68" i="8" s="1"/>
  <c r="H63" i="8" s="1"/>
  <c r="H30" i="8"/>
  <c r="G215" i="8"/>
  <c r="G172" i="8"/>
  <c r="G151" i="8" s="1"/>
  <c r="G101" i="8"/>
  <c r="G80" i="8"/>
  <c r="G79" i="8" s="1"/>
  <c r="G78" i="8" s="1"/>
  <c r="G231" i="8"/>
  <c r="H59" i="8" l="1"/>
  <c r="J59" i="8" s="1"/>
  <c r="J60" i="8"/>
  <c r="J212" i="8"/>
  <c r="J94" i="8"/>
  <c r="H51" i="8"/>
  <c r="J51" i="8" s="1"/>
  <c r="G68" i="8"/>
  <c r="G63" i="8" s="1"/>
  <c r="H29" i="8"/>
  <c r="J102" i="8"/>
  <c r="G230" i="8"/>
  <c r="D38" i="7"/>
  <c r="D37" i="7" s="1"/>
  <c r="H237" i="8"/>
  <c r="J238" i="8"/>
  <c r="H173" i="8"/>
  <c r="J174" i="8"/>
  <c r="H242" i="8"/>
  <c r="J243" i="8"/>
  <c r="H181" i="8"/>
  <c r="J182" i="8"/>
  <c r="H79" i="8"/>
  <c r="J80" i="8"/>
  <c r="H14" i="8"/>
  <c r="J15" i="8"/>
  <c r="H136" i="8"/>
  <c r="J137" i="8"/>
  <c r="H233" i="8"/>
  <c r="J234" i="8"/>
  <c r="H210" i="8"/>
  <c r="J211" i="8"/>
  <c r="H112" i="8"/>
  <c r="J113" i="8"/>
  <c r="H58" i="8"/>
  <c r="J58" i="8" s="1"/>
  <c r="H92" i="8"/>
  <c r="J93" i="8"/>
  <c r="G85" i="8"/>
  <c r="D20" i="7"/>
  <c r="D19" i="7" s="1"/>
  <c r="H217" i="8"/>
  <c r="J218" i="8"/>
  <c r="H25" i="8"/>
  <c r="J26" i="8"/>
  <c r="G77" i="8"/>
  <c r="D18" i="7"/>
  <c r="D17" i="7" s="1"/>
  <c r="G130" i="8"/>
  <c r="D27" i="7"/>
  <c r="D24" i="7" s="1"/>
  <c r="H177" i="8"/>
  <c r="J177" i="8" s="1"/>
  <c r="J178" i="8"/>
  <c r="H222" i="8"/>
  <c r="H221" i="8" s="1"/>
  <c r="J223" i="8"/>
  <c r="H168" i="8"/>
  <c r="J169" i="8"/>
  <c r="H18" i="8"/>
  <c r="J69" i="8"/>
  <c r="J30" i="8"/>
  <c r="J92" i="8" l="1"/>
  <c r="H101" i="8"/>
  <c r="J101" i="8" s="1"/>
  <c r="H50" i="8"/>
  <c r="J50" i="8" s="1"/>
  <c r="D16" i="7"/>
  <c r="D9" i="7" s="1"/>
  <c r="G10" i="8"/>
  <c r="G246" i="8" s="1"/>
  <c r="G9" i="8" s="1"/>
  <c r="H17" i="8"/>
  <c r="H167" i="8"/>
  <c r="J168" i="8"/>
  <c r="E15" i="7"/>
  <c r="H209" i="8"/>
  <c r="J209" i="8" s="1"/>
  <c r="E33" i="7"/>
  <c r="J210" i="8"/>
  <c r="H131" i="8"/>
  <c r="J136" i="8"/>
  <c r="H78" i="8"/>
  <c r="J79" i="8"/>
  <c r="H241" i="8"/>
  <c r="J242" i="8"/>
  <c r="H172" i="8"/>
  <c r="J172" i="8" s="1"/>
  <c r="J173" i="8"/>
  <c r="H44" i="8"/>
  <c r="J45" i="8"/>
  <c r="J222" i="8"/>
  <c r="H24" i="8"/>
  <c r="J24" i="8" s="1"/>
  <c r="J25" i="8"/>
  <c r="H216" i="8"/>
  <c r="J217" i="8"/>
  <c r="H111" i="8"/>
  <c r="J112" i="8"/>
  <c r="H232" i="8"/>
  <c r="J232" i="8" s="1"/>
  <c r="J233" i="8"/>
  <c r="H13" i="8"/>
  <c r="J14" i="8"/>
  <c r="J181" i="8"/>
  <c r="J237" i="8"/>
  <c r="J68" i="8"/>
  <c r="J29" i="8"/>
  <c r="F59" i="4"/>
  <c r="E31" i="4"/>
  <c r="E21" i="4"/>
  <c r="E20" i="4" s="1"/>
  <c r="F66" i="4"/>
  <c r="E17" i="4"/>
  <c r="C24" i="4"/>
  <c r="C23" i="4" s="1"/>
  <c r="D24" i="4"/>
  <c r="D23" i="4" s="1"/>
  <c r="E24" i="4"/>
  <c r="E23" i="4" s="1"/>
  <c r="D40" i="7" l="1"/>
  <c r="C22" i="5" s="1"/>
  <c r="J167" i="8"/>
  <c r="H151" i="8"/>
  <c r="E27" i="7" s="1"/>
  <c r="H49" i="8"/>
  <c r="J49" i="8" s="1"/>
  <c r="H231" i="8"/>
  <c r="J231" i="8" s="1"/>
  <c r="H130" i="8"/>
  <c r="H23" i="8"/>
  <c r="E12" i="7" s="1"/>
  <c r="G12" i="7" s="1"/>
  <c r="H215" i="8"/>
  <c r="J215" i="8" s="1"/>
  <c r="E35" i="7"/>
  <c r="G35" i="7" s="1"/>
  <c r="J216" i="8"/>
  <c r="E36" i="7"/>
  <c r="J221" i="8"/>
  <c r="H77" i="8"/>
  <c r="J77" i="8" s="1"/>
  <c r="E18" i="7"/>
  <c r="J78" i="8"/>
  <c r="E32" i="7"/>
  <c r="G32" i="7" s="1"/>
  <c r="G33" i="7"/>
  <c r="H85" i="8"/>
  <c r="J85" i="8" s="1"/>
  <c r="E20" i="7"/>
  <c r="J86" i="8"/>
  <c r="E38" i="7"/>
  <c r="E11" i="7"/>
  <c r="J63" i="8"/>
  <c r="E16" i="7"/>
  <c r="G16" i="7" s="1"/>
  <c r="H12" i="8"/>
  <c r="J13" i="8"/>
  <c r="H110" i="8"/>
  <c r="J111" i="8"/>
  <c r="H43" i="8"/>
  <c r="J44" i="8"/>
  <c r="E39" i="7"/>
  <c r="G39" i="7" s="1"/>
  <c r="J241" i="8"/>
  <c r="E25" i="7"/>
  <c r="G25" i="7" s="1"/>
  <c r="J131" i="8"/>
  <c r="E58" i="4"/>
  <c r="E67" i="4"/>
  <c r="H230" i="8" l="1"/>
  <c r="E14" i="7"/>
  <c r="G14" i="7" s="1"/>
  <c r="J130" i="8"/>
  <c r="J230" i="8"/>
  <c r="J151" i="8"/>
  <c r="J23" i="8"/>
  <c r="H11" i="8"/>
  <c r="J12" i="8"/>
  <c r="H109" i="8"/>
  <c r="J110" i="8"/>
  <c r="E24" i="7"/>
  <c r="G24" i="7" s="1"/>
  <c r="G27" i="7"/>
  <c r="E37" i="7"/>
  <c r="G37" i="7" s="1"/>
  <c r="G38" i="7"/>
  <c r="E17" i="7"/>
  <c r="G17" i="7" s="1"/>
  <c r="G18" i="7"/>
  <c r="E13" i="7"/>
  <c r="G13" i="7" s="1"/>
  <c r="J43" i="8"/>
  <c r="E19" i="7"/>
  <c r="G19" i="7" s="1"/>
  <c r="G20" i="7"/>
  <c r="G36" i="7"/>
  <c r="E34" i="7"/>
  <c r="G34" i="7" s="1"/>
  <c r="F19" i="4"/>
  <c r="F28" i="4"/>
  <c r="F29" i="4"/>
  <c r="F30" i="4"/>
  <c r="F35" i="4"/>
  <c r="F36" i="4"/>
  <c r="F42" i="4"/>
  <c r="F44" i="4"/>
  <c r="F45" i="4"/>
  <c r="F46" i="4"/>
  <c r="F48" i="4"/>
  <c r="F49" i="4"/>
  <c r="F50" i="4"/>
  <c r="F51" i="4"/>
  <c r="F52" i="4"/>
  <c r="F53" i="4"/>
  <c r="F54" i="4"/>
  <c r="F55" i="4"/>
  <c r="F56" i="4"/>
  <c r="F62" i="4"/>
  <c r="F64" i="4"/>
  <c r="F65" i="4"/>
  <c r="F68" i="4"/>
  <c r="E15" i="4"/>
  <c r="E63" i="4"/>
  <c r="E47" i="4"/>
  <c r="E41" i="4"/>
  <c r="E10" i="4"/>
  <c r="D67" i="4"/>
  <c r="F67" i="4" s="1"/>
  <c r="C67" i="4"/>
  <c r="D63" i="4"/>
  <c r="C63" i="4"/>
  <c r="D58" i="4"/>
  <c r="F58" i="4" s="1"/>
  <c r="D47" i="4"/>
  <c r="C47" i="4"/>
  <c r="F43" i="4"/>
  <c r="C41" i="4"/>
  <c r="E34" i="4"/>
  <c r="D34" i="4"/>
  <c r="C34" i="4"/>
  <c r="D31" i="4"/>
  <c r="C31" i="4"/>
  <c r="D26" i="4"/>
  <c r="F26" i="4" s="1"/>
  <c r="C26" i="4"/>
  <c r="D21" i="4"/>
  <c r="D20" i="4" s="1"/>
  <c r="C21" i="4"/>
  <c r="C20" i="4" s="1"/>
  <c r="F17" i="4"/>
  <c r="F11" i="4"/>
  <c r="C9" i="4" l="1"/>
  <c r="E10" i="7"/>
  <c r="J11" i="8"/>
  <c r="H10" i="8"/>
  <c r="H108" i="8"/>
  <c r="J108" i="8" s="1"/>
  <c r="E22" i="7"/>
  <c r="J109" i="8"/>
  <c r="F47" i="4"/>
  <c r="F34" i="4"/>
  <c r="F63" i="4"/>
  <c r="D10" i="4"/>
  <c r="D41" i="4"/>
  <c r="D40" i="4" s="1"/>
  <c r="D39" i="4" s="1"/>
  <c r="F61" i="4"/>
  <c r="F15" i="4"/>
  <c r="F16" i="4"/>
  <c r="F57" i="4"/>
  <c r="F18" i="4"/>
  <c r="C40" i="4"/>
  <c r="C39" i="4" s="1"/>
  <c r="E14" i="4"/>
  <c r="E9" i="4" s="1"/>
  <c r="E40" i="4"/>
  <c r="H246" i="8" l="1"/>
  <c r="F10" i="4"/>
  <c r="D9" i="4"/>
  <c r="F9" i="4" s="1"/>
  <c r="G10" i="7"/>
  <c r="E9" i="7"/>
  <c r="J10" i="8"/>
  <c r="E21" i="7"/>
  <c r="G21" i="7" s="1"/>
  <c r="G22" i="7"/>
  <c r="F41" i="4"/>
  <c r="F14" i="4"/>
  <c r="C69" i="4"/>
  <c r="C18" i="5" s="1"/>
  <c r="C17" i="5" s="1"/>
  <c r="C16" i="5" s="1"/>
  <c r="C15" i="5" s="1"/>
  <c r="F40" i="4"/>
  <c r="E39" i="4"/>
  <c r="F39" i="4" s="1"/>
  <c r="E40" i="7" l="1"/>
  <c r="D69" i="4"/>
  <c r="D18" i="5" s="1"/>
  <c r="D17" i="5" s="1"/>
  <c r="D16" i="5" s="1"/>
  <c r="D15" i="5" s="1"/>
  <c r="G9" i="7"/>
  <c r="J246" i="8"/>
  <c r="H9" i="8"/>
  <c r="J9" i="8" s="1"/>
  <c r="E69" i="4"/>
  <c r="D22" i="5" l="1"/>
  <c r="D21" i="5" s="1"/>
  <c r="D20" i="5" s="1"/>
  <c r="D19" i="5" s="1"/>
  <c r="D14" i="5" s="1"/>
  <c r="D23" i="5" s="1"/>
  <c r="G40" i="7"/>
  <c r="F69" i="4"/>
  <c r="E18" i="5"/>
  <c r="F18" i="5" l="1"/>
  <c r="E17" i="5"/>
  <c r="E16" i="5" l="1"/>
  <c r="F17" i="5"/>
  <c r="E15" i="5" l="1"/>
  <c r="F16" i="5"/>
  <c r="F15" i="5" l="1"/>
  <c r="C21" i="5" l="1"/>
  <c r="C20" i="5" s="1"/>
  <c r="C19" i="5" s="1"/>
  <c r="C14" i="5" s="1"/>
  <c r="C23" i="5" s="1"/>
  <c r="F22" i="5" l="1"/>
  <c r="E21" i="5"/>
  <c r="E20" i="5" l="1"/>
  <c r="F21" i="5"/>
  <c r="E19" i="5" l="1"/>
  <c r="E14" i="5" s="1"/>
  <c r="E23" i="5" s="1"/>
  <c r="F20" i="5"/>
  <c r="F19" i="5" l="1"/>
</calcChain>
</file>

<file path=xl/sharedStrings.xml><?xml version="1.0" encoding="utf-8"?>
<sst xmlns="http://schemas.openxmlformats.org/spreadsheetml/2006/main" count="1396" uniqueCount="414">
  <si>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</si>
  <si>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</si>
  <si>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</si>
  <si>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</si>
  <si>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</si>
  <si>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</si>
  <si>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</si>
  <si>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</si>
  <si>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</si>
  <si>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Образование</t>
  </si>
  <si>
    <t>Социальная политика</t>
  </si>
  <si>
    <t>Физическая культура и спорт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</si>
  <si>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</si>
  <si>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</si>
  <si>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Национальная оборона</t>
  </si>
  <si>
    <t>Мобилизационная и вневойсковая подготовка</t>
  </si>
  <si>
    <t>Функционирование высшего должностного лица субъекта Российской Федерации и муниципального образования</t>
  </si>
  <si>
    <t>Пенсионное обеспечение</t>
  </si>
  <si>
    <t xml:space="preserve">Молодежная политика </t>
  </si>
  <si>
    <t>Жилищное хозяйство</t>
  </si>
  <si>
    <t>Национальная безопасность и правоохранительная деятельность</t>
  </si>
  <si>
    <t xml:space="preserve">Культура, кинематография </t>
  </si>
  <si>
    <t>08</t>
  </si>
  <si>
    <t>Культура</t>
  </si>
  <si>
    <t>01</t>
  </si>
  <si>
    <t>00</t>
  </si>
  <si>
    <t>02</t>
  </si>
  <si>
    <t>03</t>
  </si>
  <si>
    <t>04</t>
  </si>
  <si>
    <t>06</t>
  </si>
  <si>
    <t>11</t>
  </si>
  <si>
    <t>10</t>
  </si>
  <si>
    <t>09</t>
  </si>
  <si>
    <t>12</t>
  </si>
  <si>
    <t>05</t>
  </si>
  <si>
    <t>07</t>
  </si>
  <si>
    <t>ВСЕГО РАСХОДОВ</t>
  </si>
  <si>
    <t>Защита населения и территории от чрезвычайных ситуаций природного и техногенного характера, пожарная безопасность</t>
  </si>
  <si>
    <t>(ПРИМЕР!!!)</t>
  </si>
  <si>
    <t xml:space="preserve">Наименование разделов/подразделов </t>
  </si>
  <si>
    <t>Раздел</t>
  </si>
  <si>
    <t>Под-раздел</t>
  </si>
  <si>
    <t> 01</t>
  </si>
  <si>
    <t>02 </t>
  </si>
  <si>
    <t>Функционирование законодательных (представительных) органов государственной власти и представительных органов муниципального образования</t>
  </si>
  <si>
    <t>Физическая культура</t>
  </si>
  <si>
    <t>(ПРИМЕР для сельского поселения. Перечень примерных доходов  не является исчерпывающим и может быть как дополнен, так и сокращен в зависимости от прогнозируемых поступлений собственных налоговых и неналоговых доходов, а также от перечня видов межбюджетных трансфертов, получаемых поселением из областного бюджета  и бюджета муниципального района)</t>
  </si>
  <si>
    <t>Наименование доходов</t>
  </si>
  <si>
    <t>Код бюджетной классификации Российской Федерации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</si>
  <si>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</si>
  <si>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</si>
  <si>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</si>
  <si>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</si>
  <si>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</si>
  <si>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</si>
  <si>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СОВОКУПНЫЙ ДОХОД</t>
  </si>
  <si>
    <t>1 05 00000 00 0000 000</t>
  </si>
  <si>
    <t>Единый сельскохозяйственный налог</t>
  </si>
  <si>
    <t>1 05 03010 01 0000 110</t>
  </si>
  <si>
    <t>НАЛОГИ НА ИМУЩЕСТВО</t>
  </si>
  <si>
    <t>1 06 00000 00 0000 000</t>
  </si>
  <si>
    <t>Налог на имущество физических лиц</t>
  </si>
  <si>
    <t>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</si>
  <si>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</si>
  <si>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1 06 01030 10 0000 110</t>
  </si>
  <si>
    <t>Земельный налог</t>
  </si>
  <si>
    <t>1 06 06000 00 0000 110</t>
  </si>
  <si>
    <t xml:space="preserve">   Земельный налог с организаций</t>
  </si>
  <si>
    <t>1 06 06030 00 0000 110</t>
  </si>
  <si>
    <t xml:space="preserve">   Земельный налог с физических лиц</t>
  </si>
  <si>
    <t>1 06 06040 00 0000 110</t>
  </si>
  <si>
    <t>ГОСУДАРСТВЕННАЯ ПОШЛИНА</t>
  </si>
  <si>
    <t>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</si>
  <si>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</si>
  <si>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</si>
  <si>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</si>
  <si>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</si>
  <si>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</si>
  <si>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</si>
  <si>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</si>
  <si>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1 11 05025 10 0000 120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</si>
  <si>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</si>
  <si>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1 11 05035 10 0000 120</t>
  </si>
  <si>
    <t>Доходы от сдачи в аренду имущества, составляющего казну сельских поселений (за исключением земельных участков)</t>
  </si>
  <si>
    <t>1 11 05075 10 0000 120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</si>
  <si>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</si>
  <si>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1 11 09045 10 0000 120</t>
  </si>
  <si>
    <t>ДОХОДЫ ОТ ПРОДАЖИ МАТЕРИАЛЬНЫХ И НЕМАТЕРИАЛЬНЫХ АКТИВОВ</t>
  </si>
  <si>
    <t>1 14 00000 00 0000 000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</si>
  <si>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</si>
  <si>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1 14 06025 10 0000 430</t>
  </si>
  <si>
    <t>ШТРАФЫ, САНКЦИИ, ВОЗМЕЩЕНИЕ УЩЕРБА</t>
  </si>
  <si>
    <t>1 16 00000 00 0000 000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</si>
  <si>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</si>
  <si>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1 16 02010 02 0000 140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</si>
  <si>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</si>
  <si>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1 16 02020 02 0000 140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</si>
  <si>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</si>
  <si>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</si>
  <si>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</si>
  <si>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</si>
  <si>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субъектов Российской Федерации и муниципальных образований</t>
  </si>
  <si>
    <t>2 02 10000 00 0000 150</t>
  </si>
  <si>
    <t>из них:</t>
  </si>
  <si>
    <t>Дотации бюджетам сельских поселений на выравнивание бюджетной обеспеченности из бюджета субъекта Российской Федерации</t>
  </si>
  <si>
    <t>2 02 15001 10 0000 150</t>
  </si>
  <si>
    <t>Дотации бюджетам сельских поселений на поддержку мер по обеспечению сбалансированности бюджетов</t>
  </si>
  <si>
    <t>2 02 15002 10 0000 150</t>
  </si>
  <si>
    <t>Дотации бюджетам сельских поселений на выравнивание бюджетной обеспеченности из бюджетов муниципальных районов</t>
  </si>
  <si>
    <t>2 02 16001 10 0000 150</t>
  </si>
  <si>
    <t>Прочие дотации бюджетам сельских поселений</t>
  </si>
  <si>
    <t>2 02 19999 10 0000 150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</si>
  <si>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</si>
  <si>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</si>
  <si>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</si>
  <si>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</si>
  <si>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</si>
  <si>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2 02 20299 10 0000 150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</si>
  <si>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</si>
  <si>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2 02 20302 10 0000 150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</si>
  <si>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</si>
  <si>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2 02 25467 10 0000 150</t>
  </si>
  <si>
    <t>Субсидии бюджетам сельских поселений на поддержку отрасли культуры</t>
  </si>
  <si>
    <t>2 02 25519 10 0000 150</t>
  </si>
  <si>
    <t>Субсидии бюджетам сельских поселений на реализацию программ формирования современной городской среды</t>
  </si>
  <si>
    <t>2 02 25555 10 0000 150</t>
  </si>
  <si>
    <t>Субсидии бюджетам сельских поселений на обеспечение комплексного развития сельских территорий</t>
  </si>
  <si>
    <t>2 02 25576 10 0000 150</t>
  </si>
  <si>
    <t>Субсидии бюджетам сельских поселений на софинансирование капитальных вложений в объекты муниципальной собственности</t>
  </si>
  <si>
    <t>2 02 27112 10 0000 150</t>
  </si>
  <si>
    <t>Прочие субсидии бюджетам сельских поселений</t>
  </si>
  <si>
    <t>2 02 29999 10 0000 150</t>
  </si>
  <si>
    <t>Субвенции бюджетам субъектов Российской Федерации и муниципальных образований</t>
  </si>
  <si>
    <t>2 02 30000 00 0000 150</t>
  </si>
  <si>
    <t>Субвенции бюджетам сельских поселений на выполнение передаваемых полномочий субъектов Российской Федерации</t>
  </si>
  <si>
    <t>2 02 30024 10 0000 150</t>
  </si>
  <si>
    <t>2 02 35118 10 0000 150</t>
  </si>
  <si>
    <t>Единая субвенция бюджетам сельских поселений</t>
  </si>
  <si>
    <t>2 02 39998 10 0000 150</t>
  </si>
  <si>
    <t>Иные межбюджетные трансферты бюджетам субъектов Российской Федерации и муниципальных образований</t>
  </si>
  <si>
    <t>2 02 40000 00 0000 150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</si>
  <si>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</si>
  <si>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2 02 40014 10 0000 150</t>
  </si>
  <si>
    <t>Прочие межбюджетные трансферты, передаваемые бюджетам сельских поселений</t>
  </si>
  <si>
    <t>2 02 49999 10 0000 150</t>
  </si>
  <si>
    <t>ПРОЧИЕ БЕЗВОЗМЕЗДНЫЕ ПОСТУПЛЕНИЯ</t>
  </si>
  <si>
    <t>2 07 00000 00 0000 000</t>
  </si>
  <si>
    <t>Прочие безвозмездные поступления в бюджеты сельских поселений</t>
  </si>
  <si>
    <t>ВСЕГО ДОХОДОВ</t>
  </si>
  <si>
    <t xml:space="preserve">% исп.к уточн.                                                                                                                                                                                      плану </t>
  </si>
  <si>
    <t xml:space="preserve">     года</t>
  </si>
  <si>
    <t>Уточненный план</t>
  </si>
  <si>
    <t>Первоначальный план</t>
  </si>
  <si>
    <t>(ПРИМЕР для сельского поселения, привлекающего кредиты кредитных организаций. Перечень источников финансирования дефицита бюджета может быть как дополнен, так и сокращен в зависимости от запланированных источников)</t>
  </si>
  <si>
    <t xml:space="preserve">Наименование 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</si>
  <si>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</si>
  <si>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</si>
  <si>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</si>
  <si>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</si>
  <si>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бюджетами сельских поселений в валюте Российской Федерации</t>
  </si>
  <si>
    <t>000 01 02 00 00 10 0000 710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</si>
  <si>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</si>
  <si>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</si>
  <si>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Погашение бюджетами сельских поселений  кредитов от кредитных организаций в валюте Российской Федерации</t>
  </si>
  <si>
    <t>000 01 02 00 00 10 0000 810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</si>
  <si>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</si>
  <si>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</si>
  <si>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</si>
  <si>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</si>
  <si>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</si>
  <si>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</si>
  <si>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</si>
  <si>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</si>
  <si>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</si>
  <si>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</si>
  <si>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</si>
  <si>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</si>
  <si>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</si>
  <si>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</si>
  <si>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</si>
  <si>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</si>
  <si>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сельских поселений</t>
  </si>
  <si>
    <t>000 01 05 02 01 10 0000 610</t>
  </si>
  <si>
    <t>Итого</t>
  </si>
  <si>
    <t>Социальное обеспечение населения</t>
  </si>
  <si>
    <t>Обеспечение проведения выборов и референдумов</t>
  </si>
  <si>
    <t>ЗАДОЛЖЕННОСТЬ И ПЕРЕРАСЧЕТЫ ПО ОТМЕНЕННЫМ НАЛОГАМ, СБОРАМ И ИНЫМ ОБЯЗАТЕЛЬНЫМ ПЛАТЕЖАМ</t>
  </si>
  <si>
    <t>1 09 00000 00 0000 000</t>
  </si>
  <si>
    <t>Налоги на имущество</t>
  </si>
  <si>
    <t>1 09 04000 00 0000 110</t>
  </si>
  <si>
    <t>Земельный налог (по обязательствам, возникшим до 1 января 2006 года)</t>
  </si>
  <si>
    <t>Массовый спорт</t>
  </si>
  <si>
    <t>Приложение № 4</t>
  </si>
  <si>
    <t>Приложение № 3</t>
  </si>
  <si>
    <t>Приложение № 2</t>
  </si>
  <si>
    <t>Приложение № 1</t>
  </si>
  <si>
    <r>
      <rPr>
        <b/>
        <i/>
        <sz val="12"/>
        <color theme="1"/>
        <rFont val="Times New Roman"/>
        <family val="1"/>
        <charset val="204"/>
      </rPr>
      <t>(ПРИМЕР для бюджета поселения,  НЕ имеющего муниципальных программ, имеющего только одного ГРБС!!</t>
    </r>
    <r>
      <rPr>
        <i/>
        <sz val="12"/>
        <color theme="1"/>
        <rFont val="Times New Roman"/>
        <family val="1"/>
        <charset val="204"/>
      </rPr>
      <t>! ВСЕ НАИМЕНОВАНИЯ  и КОДЫ РАСХОДОВ ЦЕЛЕВЫХ СТАТЕЙ УСЛОВНЫЕ!!!  Перечень расходов и кодов бюджетной классификации устанавливается в зависимости от наличия соответствующих расходов местного бюджета</t>
    </r>
  </si>
  <si>
    <t>Наименование показателей</t>
  </si>
  <si>
    <t>Глава</t>
  </si>
  <si>
    <t>Раз-дел</t>
  </si>
  <si>
    <t>Под-раз-дел</t>
  </si>
  <si>
    <t>Целевая статья</t>
  </si>
  <si>
    <t>Вид расхо-дов</t>
  </si>
  <si>
    <t>00 000 00000</t>
  </si>
  <si>
    <t>000</t>
  </si>
  <si>
    <t>Обеспечение функционирования  главы муниципального образования  и его заместителей</t>
  </si>
  <si>
    <t>71 000 00000</t>
  </si>
  <si>
    <t>Глава муниципального образования</t>
  </si>
  <si>
    <t>71 100 00000</t>
  </si>
  <si>
    <t>Расходы на содержание органов местного самоуправления и обеспечение их функций</t>
  </si>
  <si>
    <t>71 100 90010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</si>
  <si>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</si>
  <si>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</si>
  <si>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Функционирование законодательных (представительных) органов государственной власти и представительных органов муниципального образования </t>
  </si>
  <si>
    <t>Обеспечение деятельности Совета депутатов</t>
  </si>
  <si>
    <t>72 000 00000</t>
  </si>
  <si>
    <t>Депутаты Совета депутатов</t>
  </si>
  <si>
    <t>72 300 00000</t>
  </si>
  <si>
    <t>Возмещение расходов депутатам Совета депутатов</t>
  </si>
  <si>
    <t>72 300 90040</t>
  </si>
  <si>
    <t>Непрограммные расходы в области общегосударственных вопросов</t>
  </si>
  <si>
    <t>61 000 00000</t>
  </si>
  <si>
    <t>Единая субвенция местным бюджетам</t>
  </si>
  <si>
    <t>61 000 78790</t>
  </si>
  <si>
    <t>Осуществление государственных полномочий в сфере административных правонарушений</t>
  </si>
  <si>
    <t>61 000 78793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</si>
  <si>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</si>
  <si>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</si>
  <si>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Обеспечение деятельности органов местного самоуправления</t>
  </si>
  <si>
    <t>75 000 00000</t>
  </si>
  <si>
    <t>75 000 90010</t>
  </si>
  <si>
    <t>Иные бюджетные ассигнования</t>
  </si>
  <si>
    <t>Уплата налогов, сборов и иных платежей</t>
  </si>
  <si>
    <t>Передача части полномочий по решению вопросов местного значения в соответствии с заключенными соглашениями</t>
  </si>
  <si>
    <t>75 000 98630</t>
  </si>
  <si>
    <t>Межбюджетные трансферты</t>
  </si>
  <si>
    <t>Иные межбюджетные трансферты</t>
  </si>
  <si>
    <t>Обеспечение деятельности контрольно-счётной палаты</t>
  </si>
  <si>
    <t>74 000 00000</t>
  </si>
  <si>
    <t>Передача полномочий по внешнему финансовому контролю</t>
  </si>
  <si>
    <t>74 300 00000</t>
  </si>
  <si>
    <t>74 300 98630</t>
  </si>
  <si>
    <t>Обеспечение деятельности избирательных комиссий</t>
  </si>
  <si>
    <t>73 000 00000</t>
  </si>
  <si>
    <t>Резервные средства для финансового обеспечения проведения выборов</t>
  </si>
  <si>
    <t>73 300 00000</t>
  </si>
  <si>
    <t>Резервные средства для финансового обеспечения проведения выборов глав муниципальных образований, депутатов в Собрание депутатов и Совет депутатов</t>
  </si>
  <si>
    <t>73 300 81180</t>
  </si>
  <si>
    <t>200</t>
  </si>
  <si>
    <t>240</t>
  </si>
  <si>
    <t>Резервный фонд</t>
  </si>
  <si>
    <t>76 000 00000</t>
  </si>
  <si>
    <t>Резервный фонд администрации муниципального образования</t>
  </si>
  <si>
    <t>76 000 91200</t>
  </si>
  <si>
    <t>Резервные средства</t>
  </si>
  <si>
    <t>13</t>
  </si>
  <si>
    <t>75 000 90030</t>
  </si>
  <si>
    <t>Исполнение судебных актов</t>
  </si>
  <si>
    <t>830</t>
  </si>
  <si>
    <t>Прочие выплаты по обязательствам государства</t>
  </si>
  <si>
    <t>Непрограммные расходы в области национальной обороны</t>
  </si>
  <si>
    <t>62 000 00000</t>
  </si>
  <si>
    <t>Осуществление первичного воинского учета на территориях, где отсутствуют военные комиссариаты</t>
  </si>
  <si>
    <t>62 000 51180</t>
  </si>
  <si>
    <t>Муниципальная программа МО "Вельский муниципальный район" "Развитие территориального общественного самоуправления Вельского района на 2019-2021 годы"</t>
  </si>
  <si>
    <t>08 000 00000</t>
  </si>
  <si>
    <t>Организация и проведение ежегодного конкурса проектов ТОС "Общественная инициатива"</t>
  </si>
  <si>
    <t>08 001 00000</t>
  </si>
  <si>
    <t>Развитие территориального общественного самоуправления</t>
  </si>
  <si>
    <t>08 001 S8420</t>
  </si>
  <si>
    <t>80 000 00000</t>
  </si>
  <si>
    <t>Обеспечение первичных мер пожарной безопасности в границах населенных пунктов поселения</t>
  </si>
  <si>
    <t>80 200 00000</t>
  </si>
  <si>
    <t>Мероприятия в сфере гражданской обороны и защиты населения и территории Архангельской области от чрезвычайных ситуаций, осуществляемые органами местного самоуправления</t>
  </si>
  <si>
    <t>Осуществление полномочий по обеспечению первичных мер пожарной безопасности в границах населенных пунктов поселения</t>
  </si>
  <si>
    <t>80 200 91530</t>
  </si>
  <si>
    <t>Предоставление субсидий бюджетным, автономным учреждениям и иным некоммерческим организациям</t>
  </si>
  <si>
    <t>(код целевой статьи с кодом подпрограммы и направлением расходов)                    73 0 00 80190</t>
  </si>
  <si>
    <t>Субсидии некоммерческим организациям</t>
  </si>
  <si>
    <t>(код целевой статьи с кодом подпрограммы и направлением расходов)                           73 0 00 80190</t>
  </si>
  <si>
    <t>10 000 00000</t>
  </si>
  <si>
    <t>Подпрограмма "Развитие и совершенствование сети автомобильных дорог общего пользования местного значения в Вельском районе"</t>
  </si>
  <si>
    <t>10 100 00000</t>
  </si>
  <si>
    <t>Содержание автомобильных дорог общего пользования местного значения и искусственных сооружений на них, а также других объектов транспортной инфраструктуры</t>
  </si>
  <si>
    <t>10 101 00000</t>
  </si>
  <si>
    <t>Мероприятия в сфере дорожного хозяйства</t>
  </si>
  <si>
    <t>10 101 83020</t>
  </si>
  <si>
    <t>Капитальный ремонт и ремонт дворовых территорий, проездов к дворовым территориям  домов населенных пунктов</t>
  </si>
  <si>
    <t>(код целевой статьи)                                64 0 00 00000</t>
  </si>
  <si>
    <t>Осуществление части полномочий по решению вопросов местного значения в соответствии с заключенными соглашениями в целях финансового обеспечения дорожной деятельности в отношении автомобильных дорог местного значения в границах населенных пунктов за счет  ассигнований муниципального дорожного фонда</t>
  </si>
  <si>
    <t>(код целевой статьи с направлением расходов)                           64 0 00 80060</t>
  </si>
  <si>
    <t>(код целевой статьи с направлением расходов)                         64 0 00 80060</t>
  </si>
  <si>
    <t xml:space="preserve"> Ремонт и содержание автомобильных дорог общего пользования местного значения, включая  разработку проектной  документации</t>
  </si>
  <si>
    <t>(код целевой статьи)                                  65 0 00 00000</t>
  </si>
  <si>
    <t>(код целевой статьи с направлением расходов)                                   65 0 00 80070</t>
  </si>
  <si>
    <t>(код целевой статьи с направлением расходов)                      65 0 00 80070</t>
  </si>
  <si>
    <t>(код целевой статьи с направлением расходов)                              65 0 00 80070</t>
  </si>
  <si>
    <t>Мероприятия в сфере строительства, архитектуры и градостроительства</t>
  </si>
  <si>
    <t>(код целевой статьи)           66 0 00 00000</t>
  </si>
  <si>
    <t xml:space="preserve">Осуществление мероприятий в сфере градостроительства </t>
  </si>
  <si>
    <t>(код целевой статьи с направлением расходов)   66 0 00  80080</t>
  </si>
  <si>
    <t>(код целевой статьи с направлением расходов) 66 0 00 80080</t>
  </si>
  <si>
    <t>(код целевой статьи с направлением расходов)                        66 0 00 80080</t>
  </si>
  <si>
    <t>Мероприятия в сфере жилищного хозяйства</t>
  </si>
  <si>
    <t>Осуществление части полномочий по решению вопросов местного значения в соответствии с заключенными соглашениями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</si>
  <si>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>Непрограммные расходы в области жилищно-коммунального хозяйства</t>
  </si>
  <si>
    <t>82 000 00000</t>
  </si>
  <si>
    <t>Мероприятия в области жилищного хозяйства</t>
  </si>
  <si>
    <t>82 000 93510</t>
  </si>
  <si>
    <t>Уплата взносов на капитальный ремонт общего имущества в многоквартирных домах на счет регионального оператора</t>
  </si>
  <si>
    <t xml:space="preserve">Мероприятия в сфере коммунального хозяйства </t>
  </si>
  <si>
    <t>Осуществление мероприятий в сфере коммунального хозяйства  за счет средств бюджета поселения</t>
  </si>
  <si>
    <t>Мероприятия в сфере благоустройства</t>
  </si>
  <si>
    <t>(код целевой статьи)                                       69 0 00 00000</t>
  </si>
  <si>
    <t>Осуществление части полномочий по решению вопросов местного значения в соответствии с заключенными соглашениями,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</si>
  <si>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>(код целевой статьи с направлением расходов)                         69 0 00 80130</t>
  </si>
  <si>
    <t>(код целевой статьи с направлением расходов)                                           69 0 00 80130</t>
  </si>
  <si>
    <t>(код целевой статьи с направлением расходов)                            69 0 00 80130</t>
  </si>
  <si>
    <t>16 000 00000</t>
  </si>
  <si>
    <t>Мероприятия по сбору и вывозу бытовых отходов и мусора</t>
  </si>
  <si>
    <t>16 006 00000</t>
  </si>
  <si>
    <t>Мероприятия в области благоустройства территории</t>
  </si>
  <si>
    <t>16 006 83530</t>
  </si>
  <si>
    <t>Мероприятия по организации и содержанию мест захоронения на территории сельских поселений</t>
  </si>
  <si>
    <t>Мероприятия в области благоустройства</t>
  </si>
  <si>
    <t>82 000 93530</t>
  </si>
  <si>
    <t>Прочие расходы в области культуры и спорта</t>
  </si>
  <si>
    <t>83 000 00000</t>
  </si>
  <si>
    <t>Мероприятия в области культуры</t>
  </si>
  <si>
    <t>83 000 90400</t>
  </si>
  <si>
    <t>Доплаты к пенсиям муниципальных служащих</t>
  </si>
  <si>
    <t>75 000 97010</t>
  </si>
  <si>
    <t>Социальное обеспечение и иные выплаты населению</t>
  </si>
  <si>
    <t>Публичные нормативные социальные выплаты гражданам</t>
  </si>
  <si>
    <t>Иные выплаты населению</t>
  </si>
  <si>
    <t>360</t>
  </si>
  <si>
    <t>Осуществление мероприятий в сфере физической культуры и спорта</t>
  </si>
  <si>
    <t>83 000 93530</t>
  </si>
  <si>
    <t>Резервный фонд Правительства Архангельской области</t>
  </si>
  <si>
    <t>67 000 00000</t>
  </si>
  <si>
    <t>67 000 71400</t>
  </si>
  <si>
    <t>1 09 04053 10 0000 110</t>
  </si>
  <si>
    <t>2 07 05030 10 0000 150</t>
  </si>
  <si>
    <t>ПРОЧИЕ НЕНАЛОГОВЫЕ ДОХОДЫ</t>
  </si>
  <si>
    <t>1 17 00000 00 0000 000</t>
  </si>
  <si>
    <t>Прочие неналоговые доходы бюджетов сельских поселений</t>
  </si>
  <si>
    <t>1 17 05050 10 0000 180</t>
  </si>
  <si>
    <t>Осуществление части полномочий по решению вопроса местного значения по исполнению бюджетов поселений в соответствии с заключенными соглашениями</t>
  </si>
  <si>
    <t>75 000 99030</t>
  </si>
  <si>
    <t>Осуществление части полномочий по решению вопроса местного значения по внешнему финансовому контролю в соответствии с заключенными соглашениями</t>
  </si>
  <si>
    <t>74 300 99020</t>
  </si>
  <si>
    <t>16 005 00000</t>
  </si>
  <si>
    <t>16 005 83530</t>
  </si>
  <si>
    <t>Муниципальная программа Вельского муниципального района "Обеспечение общественного порядка, профилактика преступности и коррупции"</t>
  </si>
  <si>
    <t>07 000 00000</t>
  </si>
  <si>
    <t>Подпрограмма "Профилактика безнадзорности и правонарушений несовершеннолетних"</t>
  </si>
  <si>
    <t>07 100 00000</t>
  </si>
  <si>
    <t>Организация временного трудоустройства подростков, оказавшихся в трудной жизненной ситуации</t>
  </si>
  <si>
    <t>07 101 00000</t>
  </si>
  <si>
    <t>Реализация мероприятий по содействию трудоустройству несовершеннолетних граждан на территории Архангельской области</t>
  </si>
  <si>
    <t>07 101 S8530</t>
  </si>
  <si>
    <t>100</t>
  </si>
  <si>
    <t>Расходы на выплаты персоналу казенных учреждений</t>
  </si>
  <si>
    <t>110</t>
  </si>
  <si>
    <t>Охрана окружающей среды</t>
  </si>
  <si>
    <t>Другие вопросы в области охраны окружающей среды</t>
  </si>
  <si>
    <t>Муниципальная программа Вельского муниципального района "Развитие территориального общественного самоуправления Вельского района"</t>
  </si>
  <si>
    <t>01 000 00000</t>
  </si>
  <si>
    <t>Софинансирование разработки проектно-сметной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</t>
  </si>
  <si>
    <t>01 000 S76410</t>
  </si>
  <si>
    <t>01 000 S6410</t>
  </si>
  <si>
    <t>02 000 00000</t>
  </si>
  <si>
    <t>Мероприятия по оборудованию источников противопожарного водоснабжения</t>
  </si>
  <si>
    <t>02 003 00000</t>
  </si>
  <si>
    <t>Оборудование источников наружного противопожарного водоснабжения</t>
  </si>
  <si>
    <t>02 003 S6630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</si>
  <si>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</si>
  <si>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Доходы от реализации иного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</si>
  <si>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1 14 02053 10 0000 410</t>
  </si>
  <si>
    <t>300</t>
  </si>
  <si>
    <t>Муниципальная программа МО "Вельский муниципальный район" "Жилищно-коммунальное хозяйствои благоустройство"</t>
  </si>
  <si>
    <t>Муниципальная программа МО "Вельский муниципальный район" "Поддержка в области дорожной деятельности и пассажирских автоперевозок"</t>
  </si>
  <si>
    <t>Муниципальная программа Вельского муниципального района Архангельской области "Охрана окружающей среды и безопасное обращение с отходами на территории Вельского муниципального района"</t>
  </si>
  <si>
    <t>18 000 00000</t>
  </si>
  <si>
    <t>Ликвидация мест несанкционированного размещения отходов</t>
  </si>
  <si>
    <t>18 005 00000</t>
  </si>
  <si>
    <t>Мероприятия в сфере охраны окружающей среды</t>
  </si>
  <si>
    <t>18 005 81600</t>
  </si>
  <si>
    <t>Мероприятия по осуществлению на землях лесного фонда охраны лесов (в том числе осуществление мер пожарной безопасности и тушения лесных пожаров, за исключением выполнения взрывных работ в целях локализации и ликвидации лесных пожаров и осуществления мероприятий по искусственному вызыванию осадков в целях тушения лесных пожаров), защиты лесов (за исключением лесозащитного районирования и государственного лесопатологического мониторинга), воспроизводства лесов (за исключением лесосеменного районирования, формирования федерального фонда семян лесных растений и государственного мониторинга воспроизводства лесов), лесоразведения</t>
  </si>
  <si>
    <t>18 006 00000</t>
  </si>
  <si>
    <t>18 006 81600</t>
  </si>
  <si>
    <t>Национальный проект "Жилье и городская среда"; Федеральный проект "Формирование комфортной городской среды"</t>
  </si>
  <si>
    <t>01 0F2 00000</t>
  </si>
  <si>
    <t>Реализация программ формирования современной городской среды</t>
  </si>
  <si>
    <t>01 0F2 55550</t>
  </si>
  <si>
    <t>01 000 93530</t>
  </si>
  <si>
    <t>Ремонт объектов муниципальной собственности муниципальных районов, муниципальных округов и городских округов, городских и сельских поселений Архангельской области, используемых для осуществления мероприятий в сфере профилактики правонарушений</t>
  </si>
  <si>
    <t>61 000 74650</t>
  </si>
  <si>
    <t>Сумма, рублей</t>
  </si>
  <si>
    <t>Исполнено, руб.</t>
  </si>
  <si>
    <t>к решению Совета депутатов сельского поселения "Низовское" Вельского муниципального района Архангельской области</t>
  </si>
  <si>
    <t xml:space="preserve">Доходы бюджета сельского поселения «Низовское» Вельского муниципального района Архангельской области по кодам классификации доходов бюджетов за 2023 год </t>
  </si>
  <si>
    <t>Источники финансирования дефицита бюджета сельского поселения "Низовское" Вельского муниципального района Архангельской области по кодам классификации источников финансирования дефицитов бюджетов за 2023 год</t>
  </si>
  <si>
    <t>Расходы бюджета сельского поселения "Низовское" Вельского муниципального района Архангельской области по разделам и подразделам классификации расходов бюджетов за 2023 год</t>
  </si>
  <si>
    <t>Расходы бюджета сельского поселения "Низовское" Вельского муниципального района Архангельской области по ведомственной структуре расходов бюджета за 2023 год</t>
  </si>
  <si>
    <t>Администрация сельского поселения "Низовское"  Вельского муниципального района Архангельской области</t>
  </si>
  <si>
    <t>Программа комплексного развития "Пожарная безопасность" на 2022-2024 годы на территории сельского поселения "Низовское" Вельского муниципального района Архангельской области</t>
  </si>
  <si>
    <t>Муниципальная программа "Формирование современной городской среды на территории МО "Низовское" на 2017-2024 годы"</t>
  </si>
  <si>
    <t>75 000 90480</t>
  </si>
  <si>
    <t>63 200 81520</t>
  </si>
  <si>
    <t>63 000 00000</t>
  </si>
  <si>
    <t>Непрограммные расходы в области национальной безопасности и правоохранительной деятельности</t>
  </si>
  <si>
    <t>Непрограммные расходы на осуществление полномочий органа местного самоуправления в сфере пожарной безопасности</t>
  </si>
  <si>
    <t>от "18"июля2024 года № 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</si>
</sst>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[&lt;=999]000;[&lt;=9999]000\-00;000\-0000"/>
    <numFmt numFmtId="167" formatCode="0000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b/>
      <i/>
      <sz val="12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 Cyr"/>
      <family val="2"/>
      <charset val="204"/>
    </font>
    <font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1" fillId="0" borderId="0"/>
    <xf numFmtId="0" fontId="15" fillId="0" borderId="0"/>
    <xf numFmtId="0" fontId="15" fillId="0" borderId="0"/>
    <xf numFmtId="0" fontId="17" fillId="0" borderId="0"/>
    <xf numFmtId="0" fontId="15" fillId="0" borderId="0"/>
  </cellStyleXfs>
  <cellXfs count="290">
    <xf numFmtId="0" fontId="0" fillId="0" borderId="0" xfId="0"/>
    <xf numFmtId="0" fontId="1" fillId="0" borderId="0" xfId="0" applyFont="1" applyFill="1" applyAlignment="1">
      <alignment vertical="center"/>
    </xf>
    <xf numFmtId="0" fontId="7" fillId="0" borderId="0" xfId="0" applyFont="1" applyFill="1"/>
    <xf numFmtId="164" fontId="7" fillId="0" borderId="0" xfId="0" applyNumberFormat="1" applyFont="1" applyFill="1"/>
    <xf numFmtId="0" fontId="4" fillId="0" borderId="3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49" fontId="1" fillId="5" borderId="4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49" fontId="1" fillId="5" borderId="6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49" fontId="4" fillId="5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49" fontId="2" fillId="3" borderId="6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vertical="center"/>
    </xf>
    <xf numFmtId="164" fontId="7" fillId="0" borderId="0" xfId="0" applyNumberFormat="1" applyFont="1" applyFill="1" applyAlignment="1">
      <alignment vertical="center"/>
    </xf>
    <xf numFmtId="49" fontId="7" fillId="0" borderId="0" xfId="0" applyNumberFormat="1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12" fillId="0" borderId="0" xfId="1" applyFont="1" applyFill="1"/>
    <xf numFmtId="0" fontId="1" fillId="0" borderId="1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vertical="center" wrapText="1"/>
    </xf>
    <xf numFmtId="49" fontId="6" fillId="0" borderId="4" xfId="1" applyNumberFormat="1" applyFont="1" applyFill="1" applyBorder="1" applyAlignment="1">
      <alignment horizontal="center" vertical="center"/>
    </xf>
    <xf numFmtId="4" fontId="13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 wrapText="1"/>
    </xf>
    <xf numFmtId="49" fontId="2" fillId="0" borderId="4" xfId="1" applyNumberFormat="1" applyFont="1" applyFill="1" applyBorder="1" applyAlignment="1">
      <alignment horizontal="center" vertical="center"/>
    </xf>
    <xf numFmtId="4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left" vertical="center" wrapText="1" indent="1"/>
    </xf>
    <xf numFmtId="0" fontId="2" fillId="0" borderId="4" xfId="1" applyFont="1" applyFill="1" applyBorder="1" applyAlignment="1">
      <alignment horizontal="left" vertical="center" wrapText="1"/>
    </xf>
    <xf numFmtId="0" fontId="2" fillId="0" borderId="4" xfId="1" applyNumberFormat="1" applyFont="1" applyFill="1" applyBorder="1" applyAlignment="1">
      <alignment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 readingOrder="1"/>
    </xf>
    <xf numFmtId="0" fontId="2" fillId="0" borderId="9" xfId="1" applyFont="1" applyFill="1" applyBorder="1" applyAlignment="1">
      <alignment horizontal="left" vertical="center" wrapText="1" indent="1"/>
    </xf>
    <xf numFmtId="0" fontId="2" fillId="0" borderId="9" xfId="1" applyFont="1" applyBorder="1" applyAlignment="1">
      <alignment horizontal="left" vertical="center" wrapText="1" indent="1"/>
    </xf>
    <xf numFmtId="0" fontId="2" fillId="0" borderId="4" xfId="1" applyFont="1" applyBorder="1" applyAlignment="1">
      <alignment horizontal="left" wrapText="1" indent="1"/>
    </xf>
    <xf numFmtId="49" fontId="2" fillId="0" borderId="7" xfId="1" applyNumberFormat="1" applyFont="1" applyFill="1" applyBorder="1" applyAlignment="1">
      <alignment horizontal="left" vertical="center"/>
    </xf>
    <xf numFmtId="0" fontId="12" fillId="0" borderId="0" xfId="1" applyFont="1" applyFill="1" applyAlignment="1">
      <alignment horizontal="left"/>
    </xf>
    <xf numFmtId="0" fontId="2" fillId="0" borderId="4" xfId="1" applyFont="1" applyBorder="1" applyAlignment="1">
      <alignment horizontal="left" wrapText="1"/>
    </xf>
    <xf numFmtId="0" fontId="2" fillId="0" borderId="4" xfId="1" applyNumberFormat="1" applyFont="1" applyBorder="1" applyAlignment="1">
      <alignment horizontal="left" wrapText="1" indent="1"/>
    </xf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left" wrapText="1" indent="1"/>
    </xf>
    <xf numFmtId="0" fontId="2" fillId="0" borderId="6" xfId="1" applyFont="1" applyFill="1" applyBorder="1" applyAlignment="1">
      <alignment horizontal="left" vertical="center" wrapText="1" indent="1"/>
    </xf>
    <xf numFmtId="49" fontId="2" fillId="0" borderId="6" xfId="1" applyNumberFormat="1" applyFont="1" applyFill="1" applyBorder="1" applyAlignment="1">
      <alignment horizontal="center" vertical="center"/>
    </xf>
    <xf numFmtId="4" fontId="2" fillId="0" borderId="6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vertical="center" wrapText="1"/>
    </xf>
    <xf numFmtId="49" fontId="6" fillId="0" borderId="3" xfId="1" applyNumberFormat="1" applyFont="1" applyFill="1" applyBorder="1" applyAlignment="1">
      <alignment horizontal="center" vertical="center"/>
    </xf>
    <xf numFmtId="4" fontId="13" fillId="0" borderId="3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left" vertical="center" wrapText="1" indent="1"/>
    </xf>
    <xf numFmtId="4" fontId="2" fillId="2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left" vertical="top" wrapText="1" indent="1"/>
    </xf>
    <xf numFmtId="0" fontId="6" fillId="0" borderId="1" xfId="1" applyFont="1" applyFill="1" applyBorder="1" applyAlignment="1">
      <alignment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4" fontId="13" fillId="0" borderId="1" xfId="1" applyNumberFormat="1" applyFont="1" applyFill="1" applyBorder="1" applyAlignment="1">
      <alignment horizontal="center" vertical="center"/>
    </xf>
    <xf numFmtId="0" fontId="14" fillId="0" borderId="0" xfId="1" applyFont="1" applyFill="1" applyBorder="1"/>
    <xf numFmtId="49" fontId="14" fillId="0" borderId="0" xfId="1" applyNumberFormat="1" applyFont="1" applyFill="1" applyBorder="1" applyAlignment="1">
      <alignment horizontal="center"/>
    </xf>
    <xf numFmtId="0" fontId="12" fillId="0" borderId="0" xfId="1" applyFont="1" applyFill="1" applyAlignment="1">
      <alignment horizontal="center"/>
    </xf>
    <xf numFmtId="164" fontId="12" fillId="0" borderId="0" xfId="1" applyNumberFormat="1" applyFont="1" applyFill="1" applyAlignment="1">
      <alignment horizontal="center"/>
    </xf>
    <xf numFmtId="0" fontId="2" fillId="0" borderId="0" xfId="1" applyFont="1" applyFill="1" applyAlignment="1">
      <alignment horizontal="center" vertical="center"/>
    </xf>
    <xf numFmtId="4" fontId="2" fillId="0" borderId="5" xfId="1" applyNumberFormat="1" applyFont="1" applyFill="1" applyBorder="1" applyAlignment="1">
      <alignment horizontal="center" vertical="center"/>
    </xf>
    <xf numFmtId="165" fontId="2" fillId="0" borderId="4" xfId="1" applyNumberFormat="1" applyFont="1" applyFill="1" applyBorder="1" applyAlignment="1">
      <alignment horizontal="center" vertical="center"/>
    </xf>
    <xf numFmtId="165" fontId="2" fillId="0" borderId="5" xfId="1" applyNumberFormat="1" applyFont="1" applyFill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165" fontId="13" fillId="0" borderId="1" xfId="1" applyNumberFormat="1" applyFont="1" applyFill="1" applyBorder="1" applyAlignment="1">
      <alignment horizontal="center" vertical="center"/>
    </xf>
    <xf numFmtId="165" fontId="13" fillId="0" borderId="4" xfId="1" applyNumberFormat="1" applyFont="1" applyFill="1" applyBorder="1" applyAlignment="1">
      <alignment horizontal="center" vertical="center"/>
    </xf>
    <xf numFmtId="0" fontId="8" fillId="0" borderId="0" xfId="2" applyFont="1"/>
    <xf numFmtId="0" fontId="1" fillId="0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left" vertical="center" wrapText="1"/>
    </xf>
    <xf numFmtId="0" fontId="6" fillId="4" borderId="1" xfId="2" applyFont="1" applyFill="1" applyBorder="1" applyAlignment="1">
      <alignment horizontal="center" vertical="center"/>
    </xf>
    <xf numFmtId="164" fontId="13" fillId="4" borderId="1" xfId="2" applyNumberFormat="1" applyFont="1" applyFill="1" applyBorder="1" applyAlignment="1">
      <alignment horizontal="right" vertical="center"/>
    </xf>
    <xf numFmtId="0" fontId="16" fillId="4" borderId="0" xfId="2" applyFont="1" applyFill="1"/>
    <xf numFmtId="0" fontId="2" fillId="4" borderId="3" xfId="2" applyFont="1" applyFill="1" applyBorder="1" applyAlignment="1">
      <alignment horizontal="left" vertical="center" wrapText="1"/>
    </xf>
    <xf numFmtId="0" fontId="2" fillId="4" borderId="3" xfId="2" applyFont="1" applyFill="1" applyBorder="1" applyAlignment="1">
      <alignment horizontal="center" vertical="center" wrapText="1"/>
    </xf>
    <xf numFmtId="164" fontId="2" fillId="4" borderId="3" xfId="2" applyNumberFormat="1" applyFont="1" applyFill="1" applyBorder="1" applyAlignment="1">
      <alignment horizontal="right" vertical="center"/>
    </xf>
    <xf numFmtId="0" fontId="8" fillId="4" borderId="0" xfId="2" applyFont="1" applyFill="1" applyAlignment="1">
      <alignment vertical="center"/>
    </xf>
    <xf numFmtId="0" fontId="2" fillId="4" borderId="4" xfId="2" applyFont="1" applyFill="1" applyBorder="1" applyAlignment="1">
      <alignment horizontal="left" vertical="center" wrapText="1" indent="1"/>
    </xf>
    <xf numFmtId="0" fontId="2" fillId="4" borderId="4" xfId="2" applyFont="1" applyFill="1" applyBorder="1" applyAlignment="1">
      <alignment horizontal="center" vertical="center" wrapText="1"/>
    </xf>
    <xf numFmtId="164" fontId="2" fillId="4" borderId="4" xfId="2" applyNumberFormat="1" applyFont="1" applyFill="1" applyBorder="1" applyAlignment="1">
      <alignment horizontal="right" vertical="center"/>
    </xf>
    <xf numFmtId="0" fontId="2" fillId="4" borderId="4" xfId="2" applyFont="1" applyFill="1" applyBorder="1" applyAlignment="1">
      <alignment horizontal="left" vertical="center" wrapText="1"/>
    </xf>
    <xf numFmtId="0" fontId="2" fillId="4" borderId="5" xfId="2" applyFont="1" applyFill="1" applyBorder="1" applyAlignment="1">
      <alignment horizontal="left" vertical="center" wrapText="1" indent="1"/>
    </xf>
    <xf numFmtId="0" fontId="2" fillId="4" borderId="5" xfId="2" applyFont="1" applyFill="1" applyBorder="1" applyAlignment="1">
      <alignment horizontal="center" vertical="center" wrapText="1"/>
    </xf>
    <xf numFmtId="164" fontId="2" fillId="4" borderId="5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/>
    </xf>
    <xf numFmtId="0" fontId="2" fillId="0" borderId="3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left" vertical="center" wrapText="1" indent="1"/>
    </xf>
    <xf numFmtId="0" fontId="2" fillId="0" borderId="5" xfId="2" applyFont="1" applyFill="1" applyBorder="1" applyAlignment="1">
      <alignment horizontal="left" vertical="center" wrapText="1" indent="1"/>
    </xf>
    <xf numFmtId="0" fontId="2" fillId="0" borderId="5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vertical="center"/>
    </xf>
    <xf numFmtId="0" fontId="8" fillId="0" borderId="0" xfId="2" applyFont="1" applyAlignment="1">
      <alignment horizontal="center"/>
    </xf>
    <xf numFmtId="0" fontId="2" fillId="0" borderId="0" xfId="0" applyFont="1" applyAlignment="1"/>
    <xf numFmtId="4" fontId="2" fillId="0" borderId="4" xfId="2" applyNumberFormat="1" applyFont="1" applyBorder="1" applyAlignment="1">
      <alignment horizontal="center" vertical="center"/>
    </xf>
    <xf numFmtId="4" fontId="13" fillId="0" borderId="1" xfId="2" applyNumberFormat="1" applyFont="1" applyFill="1" applyBorder="1" applyAlignment="1">
      <alignment horizontal="center" vertical="center"/>
    </xf>
    <xf numFmtId="4" fontId="2" fillId="0" borderId="3" xfId="2" applyNumberFormat="1" applyFont="1" applyBorder="1" applyAlignment="1">
      <alignment horizontal="center" vertical="center"/>
    </xf>
    <xf numFmtId="4" fontId="2" fillId="0" borderId="5" xfId="2" applyNumberFormat="1" applyFont="1" applyBorder="1" applyAlignment="1">
      <alignment horizontal="center" vertical="center"/>
    </xf>
    <xf numFmtId="4" fontId="6" fillId="0" borderId="1" xfId="2" applyNumberFormat="1" applyFont="1" applyBorder="1" applyAlignment="1">
      <alignment horizontal="center" vertical="center"/>
    </xf>
    <xf numFmtId="165" fontId="2" fillId="0" borderId="7" xfId="2" applyNumberFormat="1" applyFont="1" applyBorder="1" applyAlignment="1">
      <alignment horizontal="center" vertical="center"/>
    </xf>
    <xf numFmtId="165" fontId="2" fillId="0" borderId="4" xfId="2" applyNumberFormat="1" applyFont="1" applyBorder="1" applyAlignment="1">
      <alignment horizontal="center" vertical="center"/>
    </xf>
    <xf numFmtId="165" fontId="2" fillId="0" borderId="5" xfId="2" applyNumberFormat="1" applyFont="1" applyBorder="1" applyAlignment="1">
      <alignment horizontal="center" vertical="center"/>
    </xf>
    <xf numFmtId="165" fontId="13" fillId="0" borderId="1" xfId="2" applyNumberFormat="1" applyFont="1" applyBorder="1" applyAlignment="1">
      <alignment horizontal="center" vertical="center"/>
    </xf>
    <xf numFmtId="165" fontId="6" fillId="0" borderId="8" xfId="2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49" fontId="8" fillId="0" borderId="0" xfId="0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49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0" fontId="2" fillId="0" borderId="0" xfId="0" applyFont="1" applyFill="1" applyAlignment="1">
      <alignment horizontal="right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>
      <alignment vertical="top" wrapText="1"/>
    </xf>
    <xf numFmtId="0" fontId="2" fillId="0" borderId="0" xfId="2" applyFont="1" applyAlignment="1">
      <alignment vertical="center" wrapText="1"/>
    </xf>
    <xf numFmtId="0" fontId="2" fillId="0" borderId="0" xfId="1" applyFont="1" applyFill="1"/>
    <xf numFmtId="0" fontId="2" fillId="0" borderId="0" xfId="1" applyFont="1" applyFill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18" fillId="0" borderId="0" xfId="4" applyFont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righ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0" fontId="9" fillId="0" borderId="7" xfId="0" applyFont="1" applyBorder="1" applyAlignment="1">
      <alignment horizontal="left" vertical="center" wrapText="1"/>
    </xf>
    <xf numFmtId="4" fontId="1" fillId="0" borderId="6" xfId="0" applyNumberFormat="1" applyFont="1" applyFill="1" applyBorder="1" applyAlignment="1">
      <alignment horizontal="right" vertical="center" wrapText="1"/>
    </xf>
    <xf numFmtId="4" fontId="1" fillId="0" borderId="6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4" fontId="4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right" vertical="center"/>
    </xf>
    <xf numFmtId="164" fontId="1" fillId="0" borderId="0" xfId="0" applyNumberFormat="1" applyFont="1" applyFill="1"/>
    <xf numFmtId="0" fontId="4" fillId="0" borderId="1" xfId="0" applyFont="1" applyFill="1" applyBorder="1" applyAlignment="1">
      <alignment horizontal="left" vertical="center" wrapText="1"/>
    </xf>
    <xf numFmtId="166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right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166" fontId="2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166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166" fontId="2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left" vertical="center" wrapText="1"/>
    </xf>
    <xf numFmtId="4" fontId="2" fillId="2" borderId="4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left" vertical="center" wrapText="1"/>
    </xf>
    <xf numFmtId="166" fontId="2" fillId="2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/>
    </xf>
    <xf numFmtId="166" fontId="6" fillId="2" borderId="1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166" fontId="2" fillId="2" borderId="7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right" vertical="center" wrapText="1"/>
    </xf>
    <xf numFmtId="4" fontId="2" fillId="2" borderId="7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vertical="center"/>
    </xf>
    <xf numFmtId="49" fontId="1" fillId="0" borderId="0" xfId="0" applyNumberFormat="1" applyFont="1" applyFill="1"/>
    <xf numFmtId="0" fontId="1" fillId="0" borderId="0" xfId="0" applyFont="1" applyFill="1" applyAlignment="1">
      <alignment horizontal="right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7" fillId="0" borderId="7" xfId="0" applyNumberFormat="1" applyFont="1" applyFill="1" applyBorder="1"/>
    <xf numFmtId="165" fontId="19" fillId="0" borderId="1" xfId="0" applyNumberFormat="1" applyFont="1" applyFill="1" applyBorder="1" applyAlignment="1">
      <alignment horizontal="right" vertical="center"/>
    </xf>
    <xf numFmtId="165" fontId="1" fillId="0" borderId="0" xfId="0" applyNumberFormat="1" applyFont="1" applyFill="1" applyAlignment="1">
      <alignment horizontal="right" vertical="center"/>
    </xf>
    <xf numFmtId="165" fontId="4" fillId="0" borderId="1" xfId="0" applyNumberFormat="1" applyFont="1" applyFill="1" applyBorder="1" applyAlignment="1">
      <alignment horizontal="right" vertical="center"/>
    </xf>
    <xf numFmtId="165" fontId="6" fillId="2" borderId="1" xfId="0" applyNumberFormat="1" applyFont="1" applyFill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right" vertical="center"/>
    </xf>
    <xf numFmtId="165" fontId="2" fillId="2" borderId="4" xfId="0" applyNumberFormat="1" applyFont="1" applyFill="1" applyBorder="1" applyAlignment="1">
      <alignment horizontal="right" vertical="center"/>
    </xf>
    <xf numFmtId="165" fontId="2" fillId="2" borderId="5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vertical="center"/>
    </xf>
    <xf numFmtId="4" fontId="2" fillId="2" borderId="6" xfId="0" applyNumberFormat="1" applyFont="1" applyFill="1" applyBorder="1" applyAlignment="1">
      <alignment vertical="center"/>
    </xf>
    <xf numFmtId="4" fontId="2" fillId="2" borderId="0" xfId="0" applyNumberFormat="1" applyFont="1" applyFill="1" applyAlignment="1">
      <alignment vertical="center"/>
    </xf>
    <xf numFmtId="165" fontId="6" fillId="2" borderId="5" xfId="0" applyNumberFormat="1" applyFont="1" applyFill="1" applyBorder="1" applyAlignment="1">
      <alignment horizontal="right" vertical="center"/>
    </xf>
    <xf numFmtId="4" fontId="1" fillId="0" borderId="5" xfId="0" applyNumberFormat="1" applyFont="1" applyFill="1" applyBorder="1" applyAlignment="1">
      <alignment horizontal="right" vertical="center"/>
    </xf>
    <xf numFmtId="165" fontId="1" fillId="0" borderId="0" xfId="0" applyNumberFormat="1" applyFont="1" applyFill="1" applyAlignment="1">
      <alignment vertical="center"/>
    </xf>
    <xf numFmtId="165" fontId="1" fillId="0" borderId="4" xfId="0" applyNumberFormat="1" applyFont="1" applyFill="1" applyBorder="1" applyAlignment="1">
      <alignment vertical="center"/>
    </xf>
    <xf numFmtId="165" fontId="1" fillId="0" borderId="6" xfId="0" applyNumberFormat="1" applyFont="1" applyFill="1" applyBorder="1" applyAlignment="1">
      <alignment vertical="center"/>
    </xf>
    <xf numFmtId="165" fontId="1" fillId="0" borderId="5" xfId="0" applyNumberFormat="1" applyFont="1" applyFill="1" applyBorder="1" applyAlignment="1">
      <alignment vertical="center"/>
    </xf>
    <xf numFmtId="165" fontId="1" fillId="0" borderId="7" xfId="0" applyNumberFormat="1" applyFont="1" applyFill="1" applyBorder="1" applyAlignment="1">
      <alignment vertical="center"/>
    </xf>
    <xf numFmtId="165" fontId="4" fillId="0" borderId="3" xfId="0" applyNumberFormat="1" applyFont="1" applyFill="1" applyBorder="1" applyAlignment="1">
      <alignment vertical="center"/>
    </xf>
    <xf numFmtId="165" fontId="4" fillId="0" borderId="4" xfId="0" applyNumberFormat="1" applyFont="1" applyFill="1" applyBorder="1" applyAlignment="1">
      <alignment vertical="center"/>
    </xf>
    <xf numFmtId="165" fontId="4" fillId="0" borderId="7" xfId="0" applyNumberFormat="1" applyFont="1" applyFill="1" applyBorder="1" applyAlignment="1">
      <alignment vertical="center"/>
    </xf>
    <xf numFmtId="0" fontId="2" fillId="0" borderId="0" xfId="0" applyFont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" fontId="6" fillId="2" borderId="8" xfId="0" applyNumberFormat="1" applyFont="1" applyFill="1" applyBorder="1" applyAlignment="1">
      <alignment horizontal="right" vertical="center" wrapText="1"/>
    </xf>
    <xf numFmtId="165" fontId="6" fillId="2" borderId="8" xfId="0" applyNumberFormat="1" applyFont="1" applyFill="1" applyBorder="1" applyAlignment="1">
      <alignment horizontal="right" vertical="center"/>
    </xf>
    <xf numFmtId="165" fontId="2" fillId="2" borderId="6" xfId="0" applyNumberFormat="1" applyFont="1" applyFill="1" applyBorder="1" applyAlignment="1">
      <alignment horizontal="right" vertical="center"/>
    </xf>
    <xf numFmtId="0" fontId="6" fillId="2" borderId="8" xfId="0" applyFont="1" applyFill="1" applyBorder="1" applyAlignment="1">
      <alignment vertical="center" wrapText="1"/>
    </xf>
    <xf numFmtId="166" fontId="6" fillId="2" borderId="8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165" fontId="2" fillId="2" borderId="8" xfId="0" applyNumberFormat="1" applyFont="1" applyFill="1" applyBorder="1" applyAlignment="1">
      <alignment horizontal="right" vertical="center"/>
    </xf>
    <xf numFmtId="165" fontId="2" fillId="2" borderId="7" xfId="0" applyNumberFormat="1" applyFont="1" applyFill="1" applyBorder="1" applyAlignment="1">
      <alignment horizontal="right" vertical="center"/>
    </xf>
    <xf numFmtId="164" fontId="2" fillId="2" borderId="0" xfId="0" applyNumberFormat="1" applyFont="1" applyFill="1" applyAlignment="1">
      <alignment vertical="center"/>
    </xf>
    <xf numFmtId="165" fontId="6" fillId="2" borderId="3" xfId="0" applyNumberFormat="1" applyFont="1" applyFill="1" applyBorder="1" applyAlignment="1">
      <alignment horizontal="right" vertical="center"/>
    </xf>
    <xf numFmtId="164" fontId="2" fillId="2" borderId="9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 indent="1"/>
    </xf>
    <xf numFmtId="4" fontId="2" fillId="2" borderId="4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2" borderId="5" xfId="3" applyNumberFormat="1" applyFont="1" applyFill="1" applyBorder="1" applyAlignment="1">
      <alignment horizontal="right" vertical="center"/>
    </xf>
    <xf numFmtId="4" fontId="2" fillId="2" borderId="4" xfId="3" applyNumberFormat="1" applyFont="1" applyFill="1" applyBorder="1" applyAlignment="1">
      <alignment horizontal="right" vertical="center"/>
    </xf>
    <xf numFmtId="4" fontId="2" fillId="2" borderId="4" xfId="3" applyNumberFormat="1" applyFont="1" applyFill="1" applyBorder="1" applyAlignment="1">
      <alignment horizontal="right" vertical="center" wrapText="1"/>
    </xf>
    <xf numFmtId="4" fontId="2" fillId="2" borderId="7" xfId="3" applyNumberFormat="1" applyFont="1" applyFill="1" applyBorder="1" applyAlignment="1">
      <alignment horizontal="right" vertical="center"/>
    </xf>
    <xf numFmtId="4" fontId="2" fillId="2" borderId="5" xfId="3" applyNumberFormat="1" applyFont="1" applyFill="1" applyBorder="1" applyAlignment="1">
      <alignment horizontal="right" vertical="center" wrapText="1"/>
    </xf>
    <xf numFmtId="0" fontId="1" fillId="0" borderId="0" xfId="0" applyFont="1"/>
    <xf numFmtId="49" fontId="5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2" fillId="2" borderId="0" xfId="0" applyFont="1" applyFill="1"/>
    <xf numFmtId="4" fontId="2" fillId="0" borderId="4" xfId="1" applyNumberFormat="1" applyFont="1" applyBorder="1" applyAlignment="1">
      <alignment horizontal="center" vertical="center"/>
    </xf>
    <xf numFmtId="165" fontId="13" fillId="0" borderId="7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3" fillId="4" borderId="2" xfId="1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20" fillId="0" borderId="0" xfId="4" applyFont="1" applyAlignment="1">
      <alignment horizontal="right" vertical="center"/>
    </xf>
    <xf numFmtId="0" fontId="20" fillId="0" borderId="0" xfId="4" applyFont="1" applyAlignment="1">
      <alignment horizontal="right" vertical="center" wrapText="1"/>
    </xf>
    <xf numFmtId="0" fontId="3" fillId="4" borderId="2" xfId="2" applyFont="1" applyFill="1" applyBorder="1" applyAlignment="1">
      <alignment horizontal="left" wrapText="1"/>
    </xf>
    <xf numFmtId="0" fontId="2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65" fontId="2" fillId="3" borderId="10" xfId="0" applyNumberFormat="1" applyFont="1" applyFill="1" applyBorder="1" applyAlignment="1">
      <alignment horizontal="center" vertical="center" wrapText="1"/>
    </xf>
    <xf numFmtId="165" fontId="2" fillId="3" borderId="8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4 2" xfId="5"/>
    <cellStyle name="Обычный 5" xfId="4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IM\BudgetAx\&#1055;&#1086;&#1083;&#1100;&#1079;&#1086;&#1074;&#1072;&#1090;&#1077;&#1083;&#1080;\&#1050;&#1086;&#1090;&#1083;&#1072;&#1089;%20&#1075;&#1086;&#1088;\&#1052;&#1077;&#1089;&#1103;&#1095;&#1085;&#1099;&#1081;%20&#1086;&#1090;&#1095;&#1077;&#1090;(&#1050;&#1072;&#1079;&#108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 отчета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view="pageBreakPreview" zoomScaleNormal="100" zoomScaleSheetLayoutView="100" workbookViewId="0">
      <selection activeCell="E3" sqref="E3:F3"/>
    </sheetView>
  </sheetViews>
  <sheetFormatPr defaultColWidth="9.109375" defaultRowHeight="15.6" x14ac:dyDescent="0.25"/>
  <cols>
    <col min="1" max="1" width="59.5546875" style="30" customWidth="1"/>
    <col min="2" max="2" width="27.6640625" style="30" customWidth="1"/>
    <col min="3" max="4" width="17.6640625" style="67" customWidth="1"/>
    <col min="5" max="5" width="17.6640625" style="69" customWidth="1"/>
    <col min="6" max="6" width="11.88671875" style="69" customWidth="1"/>
    <col min="7" max="16384" width="9.109375" style="30"/>
  </cols>
  <sheetData>
    <row r="1" spans="1:6" ht="20.100000000000001" customHeight="1" x14ac:dyDescent="0.3">
      <c r="A1" s="126"/>
      <c r="B1" s="127"/>
      <c r="C1" s="272"/>
      <c r="D1" s="272"/>
      <c r="E1" s="273" t="s">
        <v>195</v>
      </c>
      <c r="F1" s="273"/>
    </row>
    <row r="2" spans="1:6" ht="76.5" customHeight="1" x14ac:dyDescent="0.3">
      <c r="A2" s="126"/>
      <c r="B2" s="127"/>
      <c r="C2" s="272"/>
      <c r="D2" s="272"/>
      <c r="E2" s="274" t="s">
        <v>400</v>
      </c>
      <c r="F2" s="274"/>
    </row>
    <row r="3" spans="1:6" ht="20.100000000000001" customHeight="1" x14ac:dyDescent="0.3">
      <c r="A3" s="126"/>
      <c r="B3" s="127"/>
      <c r="C3" s="272"/>
      <c r="D3" s="272"/>
      <c r="E3" s="274" t="s">
        <v>413</v>
      </c>
      <c r="F3" s="274"/>
    </row>
    <row r="4" spans="1:6" x14ac:dyDescent="0.3">
      <c r="A4" s="126"/>
      <c r="B4" s="127"/>
      <c r="C4" s="127"/>
      <c r="D4" s="127"/>
      <c r="E4" s="128"/>
    </row>
    <row r="5" spans="1:6" ht="39" customHeight="1" x14ac:dyDescent="0.25">
      <c r="A5" s="267" t="s">
        <v>401</v>
      </c>
      <c r="B5" s="267"/>
      <c r="C5" s="267"/>
      <c r="D5" s="267"/>
      <c r="E5" s="267"/>
      <c r="F5" s="267"/>
    </row>
    <row r="6" spans="1:6" ht="64.5" hidden="1" customHeight="1" x14ac:dyDescent="0.3">
      <c r="A6" s="268" t="s">
        <v>46</v>
      </c>
      <c r="B6" s="268"/>
      <c r="C6" s="268"/>
      <c r="D6" s="268"/>
    </row>
    <row r="7" spans="1:6" ht="23.25" customHeight="1" x14ac:dyDescent="0.25">
      <c r="A7" s="269" t="s">
        <v>47</v>
      </c>
      <c r="B7" s="269" t="s">
        <v>48</v>
      </c>
      <c r="C7" s="270" t="s">
        <v>398</v>
      </c>
      <c r="D7" s="270"/>
      <c r="E7" s="271" t="s">
        <v>399</v>
      </c>
      <c r="F7" s="266" t="s">
        <v>149</v>
      </c>
    </row>
    <row r="8" spans="1:6" ht="36.9" customHeight="1" x14ac:dyDescent="0.25">
      <c r="A8" s="269"/>
      <c r="B8" s="269"/>
      <c r="C8" s="31" t="s">
        <v>152</v>
      </c>
      <c r="D8" s="31" t="s">
        <v>151</v>
      </c>
      <c r="E8" s="271"/>
      <c r="F8" s="266" t="s">
        <v>150</v>
      </c>
    </row>
    <row r="9" spans="1:6" ht="16.2" x14ac:dyDescent="0.25">
      <c r="A9" s="32" t="s">
        <v>49</v>
      </c>
      <c r="B9" s="33" t="s">
        <v>50</v>
      </c>
      <c r="C9" s="34">
        <f t="shared" ref="C9:D9" si="0">C10+C12+C14+C20+C26+C31+C34+C23+C37</f>
        <v>650652</v>
      </c>
      <c r="D9" s="34">
        <f t="shared" si="0"/>
        <v>650652</v>
      </c>
      <c r="E9" s="34">
        <f>E10+E12+E14+E20+E26+E31+E34+E23+E37</f>
        <v>760329.41999999993</v>
      </c>
      <c r="F9" s="76">
        <f t="shared" ref="F9:F10" si="1">E9/D9*100</f>
        <v>116.85654082366609</v>
      </c>
    </row>
    <row r="10" spans="1:6" ht="21" customHeight="1" x14ac:dyDescent="0.25">
      <c r="A10" s="35" t="s">
        <v>51</v>
      </c>
      <c r="B10" s="36" t="s">
        <v>52</v>
      </c>
      <c r="C10" s="234">
        <f>C11</f>
        <v>95775</v>
      </c>
      <c r="D10" s="37">
        <f t="shared" ref="D10:E10" si="2">D11</f>
        <v>95775</v>
      </c>
      <c r="E10" s="37">
        <f t="shared" si="2"/>
        <v>103798.14</v>
      </c>
      <c r="F10" s="71">
        <f t="shared" si="1"/>
        <v>108.37707126076744</v>
      </c>
    </row>
    <row r="11" spans="1:6" ht="17.399999999999999" customHeight="1" x14ac:dyDescent="0.25">
      <c r="A11" s="38" t="s">
        <v>53</v>
      </c>
      <c r="B11" s="36" t="s">
        <v>54</v>
      </c>
      <c r="C11" s="262">
        <v>95775</v>
      </c>
      <c r="D11" s="262">
        <v>95775</v>
      </c>
      <c r="E11" s="37">
        <v>103798.14</v>
      </c>
      <c r="F11" s="71">
        <f>E11/D11*100</f>
        <v>108.37707126076744</v>
      </c>
    </row>
    <row r="12" spans="1:6" ht="17.399999999999999" customHeight="1" x14ac:dyDescent="0.25">
      <c r="A12" s="39" t="s">
        <v>55</v>
      </c>
      <c r="B12" s="36" t="s">
        <v>56</v>
      </c>
      <c r="C12" s="262">
        <f>C13</f>
        <v>0</v>
      </c>
      <c r="D12" s="262">
        <f t="shared" ref="D12:E12" si="3">D13</f>
        <v>0</v>
      </c>
      <c r="E12" s="262">
        <f t="shared" si="3"/>
        <v>681.6</v>
      </c>
      <c r="F12" s="71"/>
    </row>
    <row r="13" spans="1:6" ht="17.399999999999999" customHeight="1" x14ac:dyDescent="0.25">
      <c r="A13" s="38" t="s">
        <v>57</v>
      </c>
      <c r="B13" s="36" t="s">
        <v>58</v>
      </c>
      <c r="C13" s="262">
        <v>0</v>
      </c>
      <c r="D13" s="262">
        <v>0</v>
      </c>
      <c r="E13" s="37">
        <v>681.6</v>
      </c>
      <c r="F13" s="71"/>
    </row>
    <row r="14" spans="1:6" x14ac:dyDescent="0.25">
      <c r="A14" s="39" t="s">
        <v>59</v>
      </c>
      <c r="B14" s="36" t="s">
        <v>60</v>
      </c>
      <c r="C14" s="262">
        <f>C15+C17</f>
        <v>511477</v>
      </c>
      <c r="D14" s="262">
        <f t="shared" ref="D14" si="4">D15+D17</f>
        <v>511477</v>
      </c>
      <c r="E14" s="37">
        <f t="shared" ref="E14" si="5">E15+E17</f>
        <v>620907.64999999991</v>
      </c>
      <c r="F14" s="71">
        <f t="shared" ref="F14:F69" si="6">E14/D14*100</f>
        <v>121.3950285154562</v>
      </c>
    </row>
    <row r="15" spans="1:6" x14ac:dyDescent="0.25">
      <c r="A15" s="39" t="s">
        <v>61</v>
      </c>
      <c r="B15" s="36" t="s">
        <v>62</v>
      </c>
      <c r="C15" s="262">
        <f>C16</f>
        <v>183852</v>
      </c>
      <c r="D15" s="262">
        <f t="shared" ref="D15" si="7">D16</f>
        <v>183852</v>
      </c>
      <c r="E15" s="37">
        <f t="shared" ref="E15" si="8">E16</f>
        <v>303857.98</v>
      </c>
      <c r="F15" s="71">
        <f t="shared" si="6"/>
        <v>165.2731436155168</v>
      </c>
    </row>
    <row r="16" spans="1:6" ht="46.8" x14ac:dyDescent="0.25">
      <c r="A16" s="38" t="s">
        <v>63</v>
      </c>
      <c r="B16" s="36" t="s">
        <v>64</v>
      </c>
      <c r="C16" s="262">
        <v>183852</v>
      </c>
      <c r="D16" s="262">
        <v>183852</v>
      </c>
      <c r="E16" s="37">
        <v>303857.98</v>
      </c>
      <c r="F16" s="71">
        <f t="shared" si="6"/>
        <v>165.2731436155168</v>
      </c>
    </row>
    <row r="17" spans="1:6" x14ac:dyDescent="0.25">
      <c r="A17" s="40" t="s">
        <v>65</v>
      </c>
      <c r="B17" s="41" t="s">
        <v>66</v>
      </c>
      <c r="C17" s="262">
        <f>SUM(C18:C19)</f>
        <v>327625</v>
      </c>
      <c r="D17" s="262">
        <f t="shared" ref="D17" si="9">SUM(D18:D19)</f>
        <v>327625</v>
      </c>
      <c r="E17" s="37">
        <f>SUM(E18:E19)</f>
        <v>317049.67</v>
      </c>
      <c r="F17" s="71">
        <f t="shared" si="6"/>
        <v>96.772123616940092</v>
      </c>
    </row>
    <row r="18" spans="1:6" x14ac:dyDescent="0.25">
      <c r="A18" s="42" t="s">
        <v>67</v>
      </c>
      <c r="B18" s="41" t="s">
        <v>68</v>
      </c>
      <c r="C18" s="262">
        <v>73000</v>
      </c>
      <c r="D18" s="262">
        <v>55000</v>
      </c>
      <c r="E18" s="37">
        <v>49248.01</v>
      </c>
      <c r="F18" s="71">
        <f t="shared" si="6"/>
        <v>89.541836363636364</v>
      </c>
    </row>
    <row r="19" spans="1:6" x14ac:dyDescent="0.25">
      <c r="A19" s="42" t="s">
        <v>69</v>
      </c>
      <c r="B19" s="36" t="s">
        <v>70</v>
      </c>
      <c r="C19" s="262">
        <v>254625</v>
      </c>
      <c r="D19" s="262">
        <v>272625</v>
      </c>
      <c r="E19" s="37">
        <v>267801.65999999997</v>
      </c>
      <c r="F19" s="71">
        <f t="shared" si="6"/>
        <v>98.230778541953228</v>
      </c>
    </row>
    <row r="20" spans="1:6" x14ac:dyDescent="0.25">
      <c r="A20" s="39" t="s">
        <v>71</v>
      </c>
      <c r="B20" s="36" t="s">
        <v>72</v>
      </c>
      <c r="C20" s="37">
        <f>C21</f>
        <v>8400</v>
      </c>
      <c r="D20" s="37">
        <f t="shared" ref="D20:E21" si="10">D21</f>
        <v>8400</v>
      </c>
      <c r="E20" s="37">
        <f t="shared" si="10"/>
        <v>600</v>
      </c>
      <c r="F20" s="71">
        <f t="shared" si="6"/>
        <v>7.1428571428571423</v>
      </c>
    </row>
    <row r="21" spans="1:6" ht="51.75" customHeight="1" x14ac:dyDescent="0.25">
      <c r="A21" s="43" t="s">
        <v>73</v>
      </c>
      <c r="B21" s="36" t="s">
        <v>74</v>
      </c>
      <c r="C21" s="37">
        <f>C22</f>
        <v>8400</v>
      </c>
      <c r="D21" s="37">
        <f t="shared" si="10"/>
        <v>8400</v>
      </c>
      <c r="E21" s="37">
        <f t="shared" si="10"/>
        <v>600</v>
      </c>
      <c r="F21" s="71">
        <f t="shared" si="6"/>
        <v>7.1428571428571423</v>
      </c>
    </row>
    <row r="22" spans="1:6" ht="84.75" customHeight="1" x14ac:dyDescent="0.25">
      <c r="A22" s="38" t="s">
        <v>75</v>
      </c>
      <c r="B22" s="36" t="s">
        <v>76</v>
      </c>
      <c r="C22" s="37">
        <v>8400</v>
      </c>
      <c r="D22" s="37">
        <v>8400</v>
      </c>
      <c r="E22" s="37">
        <v>600</v>
      </c>
      <c r="F22" s="71">
        <f t="shared" si="6"/>
        <v>7.1428571428571423</v>
      </c>
    </row>
    <row r="23" spans="1:6" ht="46.8" x14ac:dyDescent="0.25">
      <c r="A23" s="39" t="s">
        <v>186</v>
      </c>
      <c r="B23" s="36" t="s">
        <v>187</v>
      </c>
      <c r="C23" s="37">
        <f t="shared" ref="C23:D24" si="11">C24</f>
        <v>0</v>
      </c>
      <c r="D23" s="37">
        <f t="shared" si="11"/>
        <v>0</v>
      </c>
      <c r="E23" s="37">
        <f>E24</f>
        <v>17.600000000000001</v>
      </c>
      <c r="F23" s="71"/>
    </row>
    <row r="24" spans="1:6" x14ac:dyDescent="0.25">
      <c r="A24" s="39" t="s">
        <v>188</v>
      </c>
      <c r="B24" s="36" t="s">
        <v>189</v>
      </c>
      <c r="C24" s="37">
        <f t="shared" si="11"/>
        <v>0</v>
      </c>
      <c r="D24" s="37">
        <f t="shared" si="11"/>
        <v>0</v>
      </c>
      <c r="E24" s="37">
        <f>E25</f>
        <v>17.600000000000001</v>
      </c>
      <c r="F24" s="71"/>
    </row>
    <row r="25" spans="1:6" ht="31.2" x14ac:dyDescent="0.25">
      <c r="A25" s="38" t="s">
        <v>190</v>
      </c>
      <c r="B25" s="36" t="s">
        <v>341</v>
      </c>
      <c r="C25" s="37">
        <v>0</v>
      </c>
      <c r="D25" s="37">
        <v>0</v>
      </c>
      <c r="E25" s="37">
        <v>17.600000000000001</v>
      </c>
      <c r="F25" s="71"/>
    </row>
    <row r="26" spans="1:6" ht="57" customHeight="1" x14ac:dyDescent="0.25">
      <c r="A26" s="35" t="s">
        <v>77</v>
      </c>
      <c r="B26" s="36" t="s">
        <v>78</v>
      </c>
      <c r="C26" s="37">
        <f>SUM(C27:C30)</f>
        <v>35000</v>
      </c>
      <c r="D26" s="37">
        <f t="shared" ref="D26:E26" si="12">SUM(D27:D30)</f>
        <v>35000</v>
      </c>
      <c r="E26" s="37">
        <f t="shared" si="12"/>
        <v>27774.38</v>
      </c>
      <c r="F26" s="71">
        <f t="shared" si="6"/>
        <v>79.355371428571431</v>
      </c>
    </row>
    <row r="27" spans="1:6" ht="79.5" customHeight="1" x14ac:dyDescent="0.25">
      <c r="A27" s="44" t="s">
        <v>79</v>
      </c>
      <c r="B27" s="36" t="s">
        <v>80</v>
      </c>
      <c r="C27" s="37">
        <v>35000</v>
      </c>
      <c r="D27" s="37">
        <v>35000</v>
      </c>
      <c r="E27" s="37">
        <v>27774.38</v>
      </c>
      <c r="F27" s="71">
        <f t="shared" si="6"/>
        <v>79.355371428571431</v>
      </c>
    </row>
    <row r="28" spans="1:6" ht="88.5" hidden="1" customHeight="1" x14ac:dyDescent="0.25">
      <c r="A28" s="45" t="s">
        <v>81</v>
      </c>
      <c r="B28" s="36" t="s">
        <v>82</v>
      </c>
      <c r="C28" s="37"/>
      <c r="D28" s="37"/>
      <c r="E28" s="37"/>
      <c r="F28" s="73" t="e">
        <f t="shared" si="6"/>
        <v>#DIV/0!</v>
      </c>
    </row>
    <row r="29" spans="1:6" s="48" customFormat="1" ht="46.8" hidden="1" x14ac:dyDescent="0.3">
      <c r="A29" s="46" t="s">
        <v>83</v>
      </c>
      <c r="B29" s="47" t="s">
        <v>84</v>
      </c>
      <c r="C29" s="37"/>
      <c r="D29" s="37"/>
      <c r="E29" s="37"/>
      <c r="F29" s="71" t="e">
        <f t="shared" si="6"/>
        <v>#DIV/0!</v>
      </c>
    </row>
    <row r="30" spans="1:6" s="48" customFormat="1" ht="93.6" hidden="1" x14ac:dyDescent="0.3">
      <c r="A30" s="46" t="s">
        <v>85</v>
      </c>
      <c r="B30" s="47" t="s">
        <v>86</v>
      </c>
      <c r="C30" s="37"/>
      <c r="D30" s="37"/>
      <c r="E30" s="37"/>
      <c r="F30" s="71" t="e">
        <f t="shared" si="6"/>
        <v>#DIV/0!</v>
      </c>
    </row>
    <row r="31" spans="1:6" s="48" customFormat="1" ht="31.2" x14ac:dyDescent="0.3">
      <c r="A31" s="49" t="s">
        <v>87</v>
      </c>
      <c r="B31" s="131" t="s">
        <v>88</v>
      </c>
      <c r="C31" s="37">
        <f>SUM(C32:C33)</f>
        <v>0</v>
      </c>
      <c r="D31" s="37">
        <f t="shared" ref="D31:E31" si="13">SUM(D32:D33)</f>
        <v>0</v>
      </c>
      <c r="E31" s="37">
        <f t="shared" si="13"/>
        <v>6550.05</v>
      </c>
      <c r="F31" s="71"/>
    </row>
    <row r="32" spans="1:6" s="48" customFormat="1" ht="113.25" hidden="1" customHeight="1" x14ac:dyDescent="0.3">
      <c r="A32" s="50" t="s">
        <v>377</v>
      </c>
      <c r="B32" s="131" t="s">
        <v>378</v>
      </c>
      <c r="C32" s="37">
        <v>0</v>
      </c>
      <c r="D32" s="37">
        <v>0</v>
      </c>
      <c r="E32" s="37">
        <v>0</v>
      </c>
      <c r="F32" s="71"/>
    </row>
    <row r="33" spans="1:6" s="48" customFormat="1" ht="63" customHeight="1" x14ac:dyDescent="0.3">
      <c r="A33" s="50" t="s">
        <v>89</v>
      </c>
      <c r="B33" s="131" t="s">
        <v>90</v>
      </c>
      <c r="C33" s="37">
        <v>0</v>
      </c>
      <c r="D33" s="37">
        <v>0</v>
      </c>
      <c r="E33" s="37">
        <v>6550.05</v>
      </c>
      <c r="F33" s="72"/>
    </row>
    <row r="34" spans="1:6" hidden="1" x14ac:dyDescent="0.3">
      <c r="A34" s="51" t="s">
        <v>91</v>
      </c>
      <c r="B34" s="36" t="s">
        <v>92</v>
      </c>
      <c r="C34" s="37">
        <f>SUM(C35:C36)</f>
        <v>0</v>
      </c>
      <c r="D34" s="37">
        <f t="shared" ref="D34:E34" si="14">SUM(D35:D36)</f>
        <v>0</v>
      </c>
      <c r="E34" s="37">
        <f t="shared" si="14"/>
        <v>0</v>
      </c>
      <c r="F34" s="73" t="e">
        <f t="shared" si="6"/>
        <v>#DIV/0!</v>
      </c>
    </row>
    <row r="35" spans="1:6" ht="78" hidden="1" x14ac:dyDescent="0.3">
      <c r="A35" s="52" t="s">
        <v>93</v>
      </c>
      <c r="B35" s="36" t="s">
        <v>94</v>
      </c>
      <c r="C35" s="37"/>
      <c r="D35" s="37"/>
      <c r="E35" s="37"/>
      <c r="F35" s="71" t="e">
        <f t="shared" si="6"/>
        <v>#DIV/0!</v>
      </c>
    </row>
    <row r="36" spans="1:6" ht="69" hidden="1" customHeight="1" x14ac:dyDescent="0.25">
      <c r="A36" s="53" t="s">
        <v>95</v>
      </c>
      <c r="B36" s="54" t="s">
        <v>96</v>
      </c>
      <c r="C36" s="55"/>
      <c r="D36" s="55"/>
      <c r="E36" s="37"/>
      <c r="F36" s="71" t="e">
        <f t="shared" si="6"/>
        <v>#DIV/0!</v>
      </c>
    </row>
    <row r="37" spans="1:6" hidden="1" x14ac:dyDescent="0.3">
      <c r="A37" s="51" t="s">
        <v>343</v>
      </c>
      <c r="B37" s="36" t="s">
        <v>344</v>
      </c>
      <c r="C37" s="37">
        <f>SUM(C38:C38)</f>
        <v>0</v>
      </c>
      <c r="D37" s="37">
        <f>SUM(D38:D38)</f>
        <v>0</v>
      </c>
      <c r="E37" s="37">
        <f>SUM(E38:E38)</f>
        <v>0</v>
      </c>
      <c r="F37" s="71"/>
    </row>
    <row r="38" spans="1:6" ht="31.2" hidden="1" x14ac:dyDescent="0.3">
      <c r="A38" s="52" t="s">
        <v>345</v>
      </c>
      <c r="B38" s="36" t="s">
        <v>346</v>
      </c>
      <c r="C38" s="37"/>
      <c r="D38" s="37"/>
      <c r="E38" s="37"/>
      <c r="F38" s="74"/>
    </row>
    <row r="39" spans="1:6" ht="20.100000000000001" customHeight="1" x14ac:dyDescent="0.25">
      <c r="A39" s="56" t="s">
        <v>97</v>
      </c>
      <c r="B39" s="57" t="s">
        <v>98</v>
      </c>
      <c r="C39" s="58">
        <f>C40+C67</f>
        <v>3801360.7</v>
      </c>
      <c r="D39" s="58">
        <f>D40+D67</f>
        <v>5035273.4799999995</v>
      </c>
      <c r="E39" s="58">
        <f>E40+E67</f>
        <v>5035273.4799999995</v>
      </c>
      <c r="F39" s="263">
        <f t="shared" si="6"/>
        <v>100</v>
      </c>
    </row>
    <row r="40" spans="1:6" ht="31.2" x14ac:dyDescent="0.25">
      <c r="A40" s="35" t="s">
        <v>99</v>
      </c>
      <c r="B40" s="36" t="s">
        <v>100</v>
      </c>
      <c r="C40" s="37">
        <f>C41+C47+C58+C63</f>
        <v>3801360.7</v>
      </c>
      <c r="D40" s="37">
        <f>D41+D47+D58+D63</f>
        <v>5035273.4799999995</v>
      </c>
      <c r="E40" s="37">
        <f>E41+E47+E58+E63</f>
        <v>5035273.4799999995</v>
      </c>
      <c r="F40" s="71">
        <f t="shared" si="6"/>
        <v>100</v>
      </c>
    </row>
    <row r="41" spans="1:6" ht="31.2" x14ac:dyDescent="0.25">
      <c r="A41" s="39" t="s">
        <v>101</v>
      </c>
      <c r="B41" s="36" t="s">
        <v>102</v>
      </c>
      <c r="C41" s="37">
        <f>SUM(C43:C46)</f>
        <v>118413.8</v>
      </c>
      <c r="D41" s="37">
        <f t="shared" ref="D41:E41" si="15">SUM(D43:D46)</f>
        <v>118413.8</v>
      </c>
      <c r="E41" s="37">
        <f t="shared" si="15"/>
        <v>118413.8</v>
      </c>
      <c r="F41" s="71">
        <f t="shared" si="6"/>
        <v>100</v>
      </c>
    </row>
    <row r="42" spans="1:6" hidden="1" x14ac:dyDescent="0.25">
      <c r="A42" s="38" t="s">
        <v>103</v>
      </c>
      <c r="B42" s="36"/>
      <c r="C42" s="37"/>
      <c r="D42" s="37"/>
      <c r="E42" s="37"/>
      <c r="F42" s="71" t="e">
        <f t="shared" si="6"/>
        <v>#DIV/0!</v>
      </c>
    </row>
    <row r="43" spans="1:6" ht="46.8" x14ac:dyDescent="0.25">
      <c r="A43" s="38" t="s">
        <v>104</v>
      </c>
      <c r="B43" s="36" t="s">
        <v>105</v>
      </c>
      <c r="C43" s="234">
        <v>118413.8</v>
      </c>
      <c r="D43" s="37">
        <v>118413.8</v>
      </c>
      <c r="E43" s="37">
        <v>118413.8</v>
      </c>
      <c r="F43" s="71">
        <f t="shared" si="6"/>
        <v>100</v>
      </c>
    </row>
    <row r="44" spans="1:6" ht="31.2" hidden="1" x14ac:dyDescent="0.25">
      <c r="A44" s="38" t="s">
        <v>106</v>
      </c>
      <c r="B44" s="36" t="s">
        <v>107</v>
      </c>
      <c r="C44" s="37"/>
      <c r="D44" s="37"/>
      <c r="E44" s="37"/>
      <c r="F44" s="71" t="e">
        <f t="shared" si="6"/>
        <v>#DIV/0!</v>
      </c>
    </row>
    <row r="45" spans="1:6" ht="46.8" hidden="1" x14ac:dyDescent="0.25">
      <c r="A45" s="38" t="s">
        <v>108</v>
      </c>
      <c r="B45" s="36" t="s">
        <v>109</v>
      </c>
      <c r="C45" s="37"/>
      <c r="D45" s="37"/>
      <c r="E45" s="37"/>
      <c r="F45" s="71" t="e">
        <f t="shared" si="6"/>
        <v>#DIV/0!</v>
      </c>
    </row>
    <row r="46" spans="1:6" hidden="1" x14ac:dyDescent="0.25">
      <c r="A46" s="38" t="s">
        <v>110</v>
      </c>
      <c r="B46" s="36" t="s">
        <v>111</v>
      </c>
      <c r="C46" s="37"/>
      <c r="D46" s="37"/>
      <c r="E46" s="37"/>
      <c r="F46" s="71" t="e">
        <f t="shared" si="6"/>
        <v>#DIV/0!</v>
      </c>
    </row>
    <row r="47" spans="1:6" ht="33.75" customHeight="1" x14ac:dyDescent="0.25">
      <c r="A47" s="35" t="s">
        <v>112</v>
      </c>
      <c r="B47" s="36" t="s">
        <v>113</v>
      </c>
      <c r="C47" s="37">
        <f>SUM(C49:C57)</f>
        <v>3405396.2</v>
      </c>
      <c r="D47" s="37">
        <f t="shared" ref="D47:E47" si="16">SUM(D49:D57)</f>
        <v>3411591.61</v>
      </c>
      <c r="E47" s="37">
        <f t="shared" si="16"/>
        <v>3411591.61</v>
      </c>
      <c r="F47" s="71">
        <f t="shared" si="6"/>
        <v>100</v>
      </c>
    </row>
    <row r="48" spans="1:6" hidden="1" x14ac:dyDescent="0.25">
      <c r="A48" s="38" t="s">
        <v>103</v>
      </c>
      <c r="B48" s="36"/>
      <c r="C48" s="37"/>
      <c r="D48" s="37"/>
      <c r="E48" s="37"/>
      <c r="F48" s="71" t="e">
        <f t="shared" si="6"/>
        <v>#DIV/0!</v>
      </c>
    </row>
    <row r="49" spans="1:6" ht="109.2" hidden="1" x14ac:dyDescent="0.25">
      <c r="A49" s="59" t="s">
        <v>114</v>
      </c>
      <c r="B49" s="36" t="s">
        <v>115</v>
      </c>
      <c r="C49" s="37"/>
      <c r="D49" s="37"/>
      <c r="E49" s="37"/>
      <c r="F49" s="71" t="e">
        <f t="shared" si="6"/>
        <v>#DIV/0!</v>
      </c>
    </row>
    <row r="50" spans="1:6" ht="124.8" hidden="1" x14ac:dyDescent="0.25">
      <c r="A50" s="59" t="s">
        <v>116</v>
      </c>
      <c r="B50" s="36" t="s">
        <v>117</v>
      </c>
      <c r="C50" s="37"/>
      <c r="D50" s="37"/>
      <c r="E50" s="37"/>
      <c r="F50" s="71" t="e">
        <f t="shared" si="6"/>
        <v>#DIV/0!</v>
      </c>
    </row>
    <row r="51" spans="1:6" ht="93.6" hidden="1" x14ac:dyDescent="0.25">
      <c r="A51" s="59" t="s">
        <v>118</v>
      </c>
      <c r="B51" s="36" t="s">
        <v>119</v>
      </c>
      <c r="C51" s="37"/>
      <c r="D51" s="37"/>
      <c r="E51" s="37"/>
      <c r="F51" s="71" t="e">
        <f t="shared" si="6"/>
        <v>#DIV/0!</v>
      </c>
    </row>
    <row r="52" spans="1:6" ht="66" hidden="1" customHeight="1" x14ac:dyDescent="0.25">
      <c r="A52" s="59" t="s">
        <v>120</v>
      </c>
      <c r="B52" s="36" t="s">
        <v>121</v>
      </c>
      <c r="C52" s="37"/>
      <c r="D52" s="37"/>
      <c r="E52" s="37"/>
      <c r="F52" s="71" t="e">
        <f t="shared" si="6"/>
        <v>#DIV/0!</v>
      </c>
    </row>
    <row r="53" spans="1:6" ht="31.2" hidden="1" x14ac:dyDescent="0.25">
      <c r="A53" s="59" t="s">
        <v>122</v>
      </c>
      <c r="B53" s="36" t="s">
        <v>123</v>
      </c>
      <c r="C53" s="37"/>
      <c r="D53" s="37"/>
      <c r="E53" s="37"/>
      <c r="F53" s="71" t="e">
        <f t="shared" si="6"/>
        <v>#DIV/0!</v>
      </c>
    </row>
    <row r="54" spans="1:6" ht="40.5" hidden="1" customHeight="1" x14ac:dyDescent="0.25">
      <c r="A54" s="59" t="s">
        <v>124</v>
      </c>
      <c r="B54" s="36" t="s">
        <v>125</v>
      </c>
      <c r="C54" s="37"/>
      <c r="D54" s="37"/>
      <c r="E54" s="37"/>
      <c r="F54" s="71" t="e">
        <f t="shared" si="6"/>
        <v>#DIV/0!</v>
      </c>
    </row>
    <row r="55" spans="1:6" ht="36.75" hidden="1" customHeight="1" x14ac:dyDescent="0.25">
      <c r="A55" s="38" t="s">
        <v>126</v>
      </c>
      <c r="B55" s="36" t="s">
        <v>127</v>
      </c>
      <c r="C55" s="37"/>
      <c r="D55" s="37"/>
      <c r="E55" s="37"/>
      <c r="F55" s="71" t="e">
        <f t="shared" si="6"/>
        <v>#DIV/0!</v>
      </c>
    </row>
    <row r="56" spans="1:6" ht="46.8" hidden="1" x14ac:dyDescent="0.25">
      <c r="A56" s="38" t="s">
        <v>128</v>
      </c>
      <c r="B56" s="36" t="s">
        <v>129</v>
      </c>
      <c r="C56" s="37"/>
      <c r="D56" s="37"/>
      <c r="E56" s="37"/>
      <c r="F56" s="71" t="e">
        <f t="shared" si="6"/>
        <v>#DIV/0!</v>
      </c>
    </row>
    <row r="57" spans="1:6" x14ac:dyDescent="0.25">
      <c r="A57" s="38" t="s">
        <v>130</v>
      </c>
      <c r="B57" s="36" t="s">
        <v>131</v>
      </c>
      <c r="C57" s="251">
        <v>3405396.2</v>
      </c>
      <c r="D57" s="60">
        <v>3411591.61</v>
      </c>
      <c r="E57" s="37">
        <v>3411591.61</v>
      </c>
      <c r="F57" s="71">
        <f t="shared" si="6"/>
        <v>100</v>
      </c>
    </row>
    <row r="58" spans="1:6" ht="31.2" x14ac:dyDescent="0.25">
      <c r="A58" s="35" t="s">
        <v>132</v>
      </c>
      <c r="B58" s="36" t="s">
        <v>133</v>
      </c>
      <c r="C58" s="37">
        <f>SUM(C61:C62)</f>
        <v>277550.7</v>
      </c>
      <c r="D58" s="37">
        <f>SUM(D60:D62)</f>
        <v>280580.61</v>
      </c>
      <c r="E58" s="37">
        <f>SUM(E60:E62)</f>
        <v>280580.61</v>
      </c>
      <c r="F58" s="71">
        <f>E58/D58*100</f>
        <v>100</v>
      </c>
    </row>
    <row r="59" spans="1:6" hidden="1" x14ac:dyDescent="0.25">
      <c r="A59" s="38" t="s">
        <v>103</v>
      </c>
      <c r="B59" s="36"/>
      <c r="C59" s="37"/>
      <c r="D59" s="37"/>
      <c r="E59" s="37"/>
      <c r="F59" s="71" t="e">
        <f t="shared" ref="F59" si="17">E59/D59*100</f>
        <v>#DIV/0!</v>
      </c>
    </row>
    <row r="60" spans="1:6" ht="46.8" hidden="1" x14ac:dyDescent="0.25">
      <c r="A60" s="38" t="s">
        <v>134</v>
      </c>
      <c r="B60" s="36" t="s">
        <v>135</v>
      </c>
      <c r="C60" s="37"/>
      <c r="D60" s="37"/>
      <c r="E60" s="37"/>
      <c r="F60" s="71"/>
    </row>
    <row r="61" spans="1:6" ht="66" customHeight="1" x14ac:dyDescent="0.25">
      <c r="A61" s="250" t="s">
        <v>376</v>
      </c>
      <c r="B61" s="36" t="s">
        <v>136</v>
      </c>
      <c r="C61" s="252">
        <v>190050.7</v>
      </c>
      <c r="D61" s="37">
        <v>193080.61</v>
      </c>
      <c r="E61" s="37">
        <v>193080.61</v>
      </c>
      <c r="F61" s="71">
        <f t="shared" si="6"/>
        <v>100</v>
      </c>
    </row>
    <row r="62" spans="1:6" x14ac:dyDescent="0.25">
      <c r="A62" s="38" t="s">
        <v>137</v>
      </c>
      <c r="B62" s="36" t="s">
        <v>138</v>
      </c>
      <c r="C62" s="37">
        <v>87500</v>
      </c>
      <c r="D62" s="37">
        <v>87500</v>
      </c>
      <c r="E62" s="37">
        <v>87500</v>
      </c>
      <c r="F62" s="71">
        <f t="shared" si="6"/>
        <v>100</v>
      </c>
    </row>
    <row r="63" spans="1:6" ht="31.2" x14ac:dyDescent="0.25">
      <c r="A63" s="35" t="s">
        <v>139</v>
      </c>
      <c r="B63" s="36" t="s">
        <v>140</v>
      </c>
      <c r="C63" s="37">
        <f>SUM(C65:C66)</f>
        <v>0</v>
      </c>
      <c r="D63" s="37">
        <f t="shared" ref="D63:E63" si="18">SUM(D65:D66)</f>
        <v>1224687.46</v>
      </c>
      <c r="E63" s="37">
        <f t="shared" si="18"/>
        <v>1224687.46</v>
      </c>
      <c r="F63" s="71">
        <f t="shared" si="6"/>
        <v>100</v>
      </c>
    </row>
    <row r="64" spans="1:6" hidden="1" x14ac:dyDescent="0.25">
      <c r="A64" s="61" t="s">
        <v>103</v>
      </c>
      <c r="B64" s="36"/>
      <c r="C64" s="37"/>
      <c r="D64" s="37"/>
      <c r="E64" s="37"/>
      <c r="F64" s="71" t="e">
        <f t="shared" si="6"/>
        <v>#DIV/0!</v>
      </c>
    </row>
    <row r="65" spans="1:6" ht="78" x14ac:dyDescent="0.25">
      <c r="A65" s="38" t="s">
        <v>141</v>
      </c>
      <c r="B65" s="41" t="s">
        <v>142</v>
      </c>
      <c r="C65" s="37">
        <v>0</v>
      </c>
      <c r="D65" s="37">
        <v>1219687.46</v>
      </c>
      <c r="E65" s="37">
        <v>1219687.46</v>
      </c>
      <c r="F65" s="71">
        <f t="shared" si="6"/>
        <v>100</v>
      </c>
    </row>
    <row r="66" spans="1:6" ht="31.2" x14ac:dyDescent="0.25">
      <c r="A66" s="61" t="s">
        <v>143</v>
      </c>
      <c r="B66" s="36" t="s">
        <v>144</v>
      </c>
      <c r="C66" s="37">
        <v>0</v>
      </c>
      <c r="D66" s="37">
        <v>5000</v>
      </c>
      <c r="E66" s="37">
        <v>5000</v>
      </c>
      <c r="F66" s="71">
        <f t="shared" si="6"/>
        <v>100</v>
      </c>
    </row>
    <row r="67" spans="1:6" ht="19.5" hidden="1" customHeight="1" x14ac:dyDescent="0.25">
      <c r="A67" s="39" t="s">
        <v>145</v>
      </c>
      <c r="B67" s="36" t="s">
        <v>146</v>
      </c>
      <c r="C67" s="37">
        <f>C68</f>
        <v>0</v>
      </c>
      <c r="D67" s="37">
        <f t="shared" ref="D67:E67" si="19">D68</f>
        <v>0</v>
      </c>
      <c r="E67" s="37">
        <f t="shared" si="19"/>
        <v>0</v>
      </c>
      <c r="F67" s="71" t="e">
        <f t="shared" si="6"/>
        <v>#DIV/0!</v>
      </c>
    </row>
    <row r="68" spans="1:6" ht="34.5" hidden="1" customHeight="1" x14ac:dyDescent="0.25">
      <c r="A68" s="61" t="s">
        <v>147</v>
      </c>
      <c r="B68" s="36" t="s">
        <v>342</v>
      </c>
      <c r="C68" s="37"/>
      <c r="D68" s="37"/>
      <c r="E68" s="70"/>
      <c r="F68" s="74" t="e">
        <f t="shared" si="6"/>
        <v>#DIV/0!</v>
      </c>
    </row>
    <row r="69" spans="1:6" ht="22.5" customHeight="1" x14ac:dyDescent="0.25">
      <c r="A69" s="62" t="s">
        <v>148</v>
      </c>
      <c r="B69" s="63"/>
      <c r="C69" s="64">
        <f>C9+C39</f>
        <v>4452012.7</v>
      </c>
      <c r="D69" s="64">
        <f>D9+D39</f>
        <v>5685925.4799999995</v>
      </c>
      <c r="E69" s="64">
        <f>E9+E39</f>
        <v>5795602.8999999994</v>
      </c>
      <c r="F69" s="75">
        <f t="shared" si="6"/>
        <v>101.92892819974138</v>
      </c>
    </row>
    <row r="70" spans="1:6" ht="14.1" customHeight="1" x14ac:dyDescent="0.25">
      <c r="A70" s="65"/>
      <c r="B70" s="66"/>
      <c r="C70" s="66"/>
    </row>
    <row r="73" spans="1:6" x14ac:dyDescent="0.25">
      <c r="D73" s="68"/>
    </row>
  </sheetData>
  <mergeCells count="13">
    <mergeCell ref="C1:D1"/>
    <mergeCell ref="E1:F1"/>
    <mergeCell ref="C2:D2"/>
    <mergeCell ref="E2:F2"/>
    <mergeCell ref="C3:D3"/>
    <mergeCell ref="E3:F3"/>
    <mergeCell ref="F7:F8"/>
    <mergeCell ref="A5:F5"/>
    <mergeCell ref="A6:D6"/>
    <mergeCell ref="A7:A8"/>
    <mergeCell ref="B7:B8"/>
    <mergeCell ref="C7:D7"/>
    <mergeCell ref="E7:E8"/>
  </mergeCells>
  <pageMargins left="0.98425196850393704" right="0.39370078740157483" top="0.70866141732283472" bottom="0.39370078740157483" header="0.51181102362204722" footer="0.55118110236220474"/>
  <pageSetup paperSize="9" scale="57" firstPageNumber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view="pageBreakPreview" zoomScaleNormal="100" zoomScaleSheetLayoutView="100" workbookViewId="0">
      <selection activeCell="E3" sqref="E3:F3"/>
    </sheetView>
  </sheetViews>
  <sheetFormatPr defaultColWidth="11.109375" defaultRowHeight="31.5" customHeight="1" x14ac:dyDescent="0.25"/>
  <cols>
    <col min="1" max="1" width="52.44140625" style="105" customWidth="1"/>
    <col min="2" max="2" width="28" style="105" customWidth="1"/>
    <col min="3" max="4" width="17.6640625" style="105" customWidth="1"/>
    <col min="5" max="5" width="17.6640625" style="77" customWidth="1"/>
    <col min="6" max="16384" width="11.109375" style="77"/>
  </cols>
  <sheetData>
    <row r="1" spans="1:8" ht="20.100000000000001" customHeight="1" x14ac:dyDescent="0.3">
      <c r="A1" s="123"/>
      <c r="B1" s="124"/>
      <c r="C1" s="125"/>
      <c r="D1" s="125"/>
      <c r="E1" s="273" t="s">
        <v>194</v>
      </c>
      <c r="F1" s="273"/>
    </row>
    <row r="2" spans="1:8" ht="77.25" customHeight="1" x14ac:dyDescent="0.3">
      <c r="A2" s="123"/>
      <c r="B2" s="125"/>
      <c r="C2" s="125"/>
      <c r="D2" s="125"/>
      <c r="E2" s="274" t="s">
        <v>400</v>
      </c>
      <c r="F2" s="274"/>
    </row>
    <row r="3" spans="1:8" ht="20.100000000000001" customHeight="1" x14ac:dyDescent="0.3">
      <c r="A3" s="123"/>
      <c r="B3" s="125"/>
      <c r="C3" s="125"/>
      <c r="D3" s="125"/>
      <c r="E3" s="274" t="s">
        <v>413</v>
      </c>
      <c r="F3" s="274"/>
    </row>
    <row r="4" spans="1:8" ht="20.100000000000001" customHeight="1" x14ac:dyDescent="0.3">
      <c r="A4" s="123"/>
      <c r="B4" s="125"/>
      <c r="C4" s="125"/>
      <c r="D4" s="125"/>
    </row>
    <row r="5" spans="1:8" ht="50.1" customHeight="1" x14ac:dyDescent="0.3">
      <c r="A5" s="279" t="s">
        <v>402</v>
      </c>
      <c r="B5" s="279"/>
      <c r="C5" s="279"/>
      <c r="D5" s="279"/>
      <c r="E5" s="279"/>
      <c r="F5" s="279"/>
      <c r="G5" s="106"/>
      <c r="H5" s="106"/>
    </row>
    <row r="6" spans="1:8" ht="48.9" hidden="1" customHeight="1" x14ac:dyDescent="0.3">
      <c r="A6" s="275" t="s">
        <v>153</v>
      </c>
      <c r="B6" s="275"/>
      <c r="C6" s="275"/>
      <c r="D6" s="275"/>
    </row>
    <row r="7" spans="1:8" ht="16.5" customHeight="1" x14ac:dyDescent="0.25">
      <c r="A7" s="276" t="s">
        <v>154</v>
      </c>
      <c r="B7" s="277" t="s">
        <v>48</v>
      </c>
      <c r="C7" s="278" t="s">
        <v>398</v>
      </c>
      <c r="D7" s="278"/>
      <c r="E7" s="271" t="s">
        <v>399</v>
      </c>
      <c r="F7" s="266" t="s">
        <v>149</v>
      </c>
    </row>
    <row r="8" spans="1:8" ht="34.5" customHeight="1" x14ac:dyDescent="0.25">
      <c r="A8" s="276"/>
      <c r="B8" s="277"/>
      <c r="C8" s="78" t="s">
        <v>152</v>
      </c>
      <c r="D8" s="78" t="s">
        <v>151</v>
      </c>
      <c r="E8" s="271"/>
      <c r="F8" s="266" t="s">
        <v>150</v>
      </c>
    </row>
    <row r="9" spans="1:8" s="82" customFormat="1" ht="31.5" hidden="1" customHeight="1" x14ac:dyDescent="0.3">
      <c r="A9" s="79" t="s">
        <v>155</v>
      </c>
      <c r="B9" s="80" t="s">
        <v>156</v>
      </c>
      <c r="C9" s="81"/>
      <c r="D9" s="81"/>
    </row>
    <row r="10" spans="1:8" s="86" customFormat="1" ht="31.5" hidden="1" customHeight="1" x14ac:dyDescent="0.3">
      <c r="A10" s="83" t="s">
        <v>157</v>
      </c>
      <c r="B10" s="84" t="s">
        <v>158</v>
      </c>
      <c r="C10" s="85"/>
      <c r="D10" s="85"/>
    </row>
    <row r="11" spans="1:8" s="86" customFormat="1" ht="46.5" hidden="1" customHeight="1" x14ac:dyDescent="0.3">
      <c r="A11" s="87" t="s">
        <v>159</v>
      </c>
      <c r="B11" s="88" t="s">
        <v>160</v>
      </c>
      <c r="C11" s="89"/>
      <c r="D11" s="89"/>
    </row>
    <row r="12" spans="1:8" s="86" customFormat="1" ht="41.4" hidden="1" customHeight="1" x14ac:dyDescent="0.3">
      <c r="A12" s="90" t="s">
        <v>161</v>
      </c>
      <c r="B12" s="88" t="s">
        <v>162</v>
      </c>
      <c r="C12" s="89"/>
      <c r="D12" s="89"/>
    </row>
    <row r="13" spans="1:8" s="86" customFormat="1" ht="49.5" hidden="1" customHeight="1" x14ac:dyDescent="0.3">
      <c r="A13" s="91" t="s">
        <v>163</v>
      </c>
      <c r="B13" s="92" t="s">
        <v>164</v>
      </c>
      <c r="C13" s="93"/>
      <c r="D13" s="93"/>
    </row>
    <row r="14" spans="1:8" ht="31.5" customHeight="1" x14ac:dyDescent="0.25">
      <c r="A14" s="94" t="s">
        <v>165</v>
      </c>
      <c r="B14" s="95" t="s">
        <v>166</v>
      </c>
      <c r="C14" s="108">
        <f>C15-C19</f>
        <v>-32532.599999999627</v>
      </c>
      <c r="D14" s="108">
        <f t="shared" ref="D14:E14" si="0">D15-D19</f>
        <v>-32532.600000000559</v>
      </c>
      <c r="E14" s="108">
        <f t="shared" si="0"/>
        <v>509026.90000000037</v>
      </c>
      <c r="F14" s="115"/>
    </row>
    <row r="15" spans="1:8" ht="24.9" customHeight="1" x14ac:dyDescent="0.25">
      <c r="A15" s="96" t="s">
        <v>167</v>
      </c>
      <c r="B15" s="97" t="s">
        <v>168</v>
      </c>
      <c r="C15" s="109">
        <f>C16</f>
        <v>4452012.7</v>
      </c>
      <c r="D15" s="109">
        <f t="shared" ref="D15:E17" si="1">D16</f>
        <v>5685925.4799999995</v>
      </c>
      <c r="E15" s="109">
        <f t="shared" si="1"/>
        <v>5795602.8999999994</v>
      </c>
      <c r="F15" s="112">
        <f>E15/D15*100</f>
        <v>101.92892819974138</v>
      </c>
    </row>
    <row r="16" spans="1:8" ht="20.399999999999999" customHeight="1" x14ac:dyDescent="0.25">
      <c r="A16" s="98" t="s">
        <v>169</v>
      </c>
      <c r="B16" s="99" t="s">
        <v>170</v>
      </c>
      <c r="C16" s="107">
        <f>C17</f>
        <v>4452012.7</v>
      </c>
      <c r="D16" s="107">
        <f t="shared" si="1"/>
        <v>5685925.4799999995</v>
      </c>
      <c r="E16" s="107">
        <f t="shared" si="1"/>
        <v>5795602.8999999994</v>
      </c>
      <c r="F16" s="113">
        <f>E16/D16*100</f>
        <v>101.92892819974138</v>
      </c>
    </row>
    <row r="17" spans="1:6" ht="31.5" customHeight="1" x14ac:dyDescent="0.25">
      <c r="A17" s="98" t="s">
        <v>171</v>
      </c>
      <c r="B17" s="99" t="s">
        <v>172</v>
      </c>
      <c r="C17" s="107">
        <f>C18</f>
        <v>4452012.7</v>
      </c>
      <c r="D17" s="107">
        <f t="shared" si="1"/>
        <v>5685925.4799999995</v>
      </c>
      <c r="E17" s="107">
        <f t="shared" si="1"/>
        <v>5795602.8999999994</v>
      </c>
      <c r="F17" s="113">
        <f t="shared" ref="F17:F22" si="2">E17/D17*100</f>
        <v>101.92892819974138</v>
      </c>
    </row>
    <row r="18" spans="1:6" ht="31.5" customHeight="1" x14ac:dyDescent="0.25">
      <c r="A18" s="100" t="s">
        <v>173</v>
      </c>
      <c r="B18" s="99" t="s">
        <v>174</v>
      </c>
      <c r="C18" s="107">
        <f>Доходы!C69</f>
        <v>4452012.7</v>
      </c>
      <c r="D18" s="107">
        <f>Доходы!D69</f>
        <v>5685925.4799999995</v>
      </c>
      <c r="E18" s="107">
        <f>Доходы!E69</f>
        <v>5795602.8999999994</v>
      </c>
      <c r="F18" s="113">
        <f t="shared" si="2"/>
        <v>101.92892819974138</v>
      </c>
    </row>
    <row r="19" spans="1:6" ht="24" customHeight="1" x14ac:dyDescent="0.25">
      <c r="A19" s="98" t="s">
        <v>175</v>
      </c>
      <c r="B19" s="99" t="s">
        <v>176</v>
      </c>
      <c r="C19" s="107">
        <f>C20</f>
        <v>4484545.3</v>
      </c>
      <c r="D19" s="107">
        <f t="shared" ref="D19:E21" si="3">D20</f>
        <v>5718458.0800000001</v>
      </c>
      <c r="E19" s="107">
        <f t="shared" si="3"/>
        <v>5286575.9999999991</v>
      </c>
      <c r="F19" s="113">
        <f t="shared" si="2"/>
        <v>92.447578106579371</v>
      </c>
    </row>
    <row r="20" spans="1:6" ht="23.1" customHeight="1" x14ac:dyDescent="0.25">
      <c r="A20" s="98" t="s">
        <v>177</v>
      </c>
      <c r="B20" s="99" t="s">
        <v>178</v>
      </c>
      <c r="C20" s="107">
        <f>C21</f>
        <v>4484545.3</v>
      </c>
      <c r="D20" s="107">
        <f t="shared" si="3"/>
        <v>5718458.0800000001</v>
      </c>
      <c r="E20" s="107">
        <f t="shared" si="3"/>
        <v>5286575.9999999991</v>
      </c>
      <c r="F20" s="113">
        <f t="shared" si="2"/>
        <v>92.447578106579371</v>
      </c>
    </row>
    <row r="21" spans="1:6" ht="31.5" customHeight="1" x14ac:dyDescent="0.25">
      <c r="A21" s="98" t="s">
        <v>179</v>
      </c>
      <c r="B21" s="99" t="s">
        <v>180</v>
      </c>
      <c r="C21" s="107">
        <f>C22</f>
        <v>4484545.3</v>
      </c>
      <c r="D21" s="107">
        <f t="shared" si="3"/>
        <v>5718458.0800000001</v>
      </c>
      <c r="E21" s="107">
        <f t="shared" si="3"/>
        <v>5286575.9999999991</v>
      </c>
      <c r="F21" s="113">
        <f t="shared" si="2"/>
        <v>92.447578106579371</v>
      </c>
    </row>
    <row r="22" spans="1:6" ht="31.5" customHeight="1" x14ac:dyDescent="0.25">
      <c r="A22" s="101" t="s">
        <v>181</v>
      </c>
      <c r="B22" s="102" t="s">
        <v>182</v>
      </c>
      <c r="C22" s="110">
        <f>'Приложение № 3'!D40</f>
        <v>4484545.3</v>
      </c>
      <c r="D22" s="110">
        <f>'Приложение № 3'!E40</f>
        <v>5718458.0800000001</v>
      </c>
      <c r="E22" s="110">
        <f>'Приложение № 3'!F40</f>
        <v>5286575.9999999991</v>
      </c>
      <c r="F22" s="114">
        <f t="shared" si="2"/>
        <v>92.447578106579371</v>
      </c>
    </row>
    <row r="23" spans="1:6" ht="31.5" customHeight="1" x14ac:dyDescent="0.25">
      <c r="A23" s="103" t="s">
        <v>183</v>
      </c>
      <c r="B23" s="104"/>
      <c r="C23" s="111">
        <f>C9+C14</f>
        <v>-32532.599999999627</v>
      </c>
      <c r="D23" s="111">
        <f t="shared" ref="D23:E23" si="4">D9+D14</f>
        <v>-32532.600000000559</v>
      </c>
      <c r="E23" s="111">
        <f t="shared" si="4"/>
        <v>509026.90000000037</v>
      </c>
      <c r="F23" s="116"/>
    </row>
  </sheetData>
  <mergeCells count="10">
    <mergeCell ref="E1:F1"/>
    <mergeCell ref="E2:F2"/>
    <mergeCell ref="E3:F3"/>
    <mergeCell ref="A6:D6"/>
    <mergeCell ref="A7:A8"/>
    <mergeCell ref="B7:B8"/>
    <mergeCell ref="C7:D7"/>
    <mergeCell ref="A5:F5"/>
    <mergeCell ref="E7:E8"/>
    <mergeCell ref="F7:F8"/>
  </mergeCells>
  <pageMargins left="0.55118110236220474" right="0.19685039370078741" top="0.78740157480314965" bottom="0.78740157480314965" header="0.51181102362204722" footer="0.51181102362204722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48"/>
  <sheetViews>
    <sheetView view="pageBreakPreview" zoomScale="108" zoomScaleNormal="100" zoomScaleSheetLayoutView="108" workbookViewId="0">
      <selection activeCell="F3" sqref="F3:G3"/>
    </sheetView>
  </sheetViews>
  <sheetFormatPr defaultColWidth="9.109375" defaultRowHeight="15.6" x14ac:dyDescent="0.3"/>
  <cols>
    <col min="1" max="1" width="59.5546875" style="2" customWidth="1"/>
    <col min="2" max="2" width="8.109375" style="27" customWidth="1"/>
    <col min="3" max="3" width="7.44140625" style="2" customWidth="1"/>
    <col min="4" max="6" width="17.6640625" style="2" customWidth="1"/>
    <col min="7" max="7" width="11.109375" style="225" customWidth="1"/>
    <col min="8" max="16384" width="9.109375" style="2"/>
  </cols>
  <sheetData>
    <row r="1" spans="1:7" ht="20.100000000000001" customHeight="1" x14ac:dyDescent="0.3">
      <c r="B1" s="118"/>
      <c r="C1" s="119"/>
      <c r="D1" s="281"/>
      <c r="E1" s="281"/>
      <c r="F1" s="273" t="s">
        <v>193</v>
      </c>
      <c r="G1" s="273"/>
    </row>
    <row r="2" spans="1:7" ht="81" customHeight="1" x14ac:dyDescent="0.3">
      <c r="B2" s="118"/>
      <c r="C2" s="119"/>
      <c r="D2" s="281"/>
      <c r="E2" s="281"/>
      <c r="F2" s="274" t="s">
        <v>400</v>
      </c>
      <c r="G2" s="274"/>
    </row>
    <row r="3" spans="1:7" ht="20.100000000000001" customHeight="1" x14ac:dyDescent="0.3">
      <c r="B3" s="120"/>
      <c r="C3" s="281"/>
      <c r="D3" s="281"/>
      <c r="E3" s="281"/>
      <c r="F3" s="274" t="s">
        <v>413</v>
      </c>
      <c r="G3" s="274"/>
    </row>
    <row r="4" spans="1:7" ht="20.100000000000001" customHeight="1" x14ac:dyDescent="0.3">
      <c r="B4" s="120"/>
      <c r="C4" s="233"/>
      <c r="D4" s="233"/>
      <c r="E4" s="233"/>
      <c r="F4" s="129"/>
      <c r="G4" s="129"/>
    </row>
    <row r="5" spans="1:7" ht="47.1" customHeight="1" x14ac:dyDescent="0.3">
      <c r="A5" s="282" t="s">
        <v>403</v>
      </c>
      <c r="B5" s="282"/>
      <c r="C5" s="282"/>
      <c r="D5" s="282"/>
      <c r="E5" s="282"/>
      <c r="F5" s="282"/>
      <c r="G5" s="282"/>
    </row>
    <row r="6" spans="1:7" ht="18" hidden="1" customHeight="1" x14ac:dyDescent="0.3">
      <c r="A6" s="283" t="s">
        <v>38</v>
      </c>
      <c r="B6" s="283"/>
      <c r="C6" s="283"/>
      <c r="D6" s="283"/>
      <c r="E6" s="283"/>
    </row>
    <row r="7" spans="1:7" ht="17.399999999999999" customHeight="1" x14ac:dyDescent="0.3">
      <c r="A7" s="284" t="s">
        <v>39</v>
      </c>
      <c r="B7" s="285" t="s">
        <v>40</v>
      </c>
      <c r="C7" s="284" t="s">
        <v>41</v>
      </c>
      <c r="D7" s="278" t="s">
        <v>398</v>
      </c>
      <c r="E7" s="278"/>
      <c r="F7" s="271" t="s">
        <v>399</v>
      </c>
      <c r="G7" s="266" t="s">
        <v>149</v>
      </c>
    </row>
    <row r="8" spans="1:7" ht="31.5" customHeight="1" x14ac:dyDescent="0.3">
      <c r="A8" s="284"/>
      <c r="B8" s="285"/>
      <c r="C8" s="284"/>
      <c r="D8" s="78" t="s">
        <v>152</v>
      </c>
      <c r="E8" s="78" t="s">
        <v>151</v>
      </c>
      <c r="F8" s="271"/>
      <c r="G8" s="266" t="s">
        <v>150</v>
      </c>
    </row>
    <row r="9" spans="1:7" ht="30.9" customHeight="1" x14ac:dyDescent="0.3">
      <c r="A9" s="4" t="s">
        <v>0</v>
      </c>
      <c r="B9" s="5" t="s">
        <v>24</v>
      </c>
      <c r="C9" s="5" t="s">
        <v>25</v>
      </c>
      <c r="D9" s="132">
        <f>SUM(D10:D16)</f>
        <v>3967730</v>
      </c>
      <c r="E9" s="132">
        <f t="shared" ref="E9:F9" si="0">SUM(E10:E16)</f>
        <v>3932337.5</v>
      </c>
      <c r="F9" s="132">
        <f t="shared" si="0"/>
        <v>3534394.0300000003</v>
      </c>
      <c r="G9" s="230">
        <f>F9/E9*100</f>
        <v>89.880231033068753</v>
      </c>
    </row>
    <row r="10" spans="1:7" ht="48.6" customHeight="1" x14ac:dyDescent="0.3">
      <c r="A10" s="6" t="s">
        <v>16</v>
      </c>
      <c r="B10" s="7" t="s">
        <v>42</v>
      </c>
      <c r="C10" s="7" t="s">
        <v>43</v>
      </c>
      <c r="D10" s="133">
        <f>'Приложение № 4'!G11</f>
        <v>897770</v>
      </c>
      <c r="E10" s="133">
        <f>'Приложение № 4'!H11</f>
        <v>899951.01</v>
      </c>
      <c r="F10" s="133">
        <f>'Приложение № 4'!I11</f>
        <v>899951.01</v>
      </c>
      <c r="G10" s="226">
        <f t="shared" ref="G10:G40" si="1">F10/E10*100</f>
        <v>100</v>
      </c>
    </row>
    <row r="11" spans="1:7" ht="47.4" hidden="1" customHeight="1" x14ac:dyDescent="0.3">
      <c r="A11" s="6" t="s">
        <v>44</v>
      </c>
      <c r="B11" s="7" t="s">
        <v>24</v>
      </c>
      <c r="C11" s="7" t="s">
        <v>27</v>
      </c>
      <c r="D11" s="133">
        <f>'Приложение № 4'!G17</f>
        <v>0</v>
      </c>
      <c r="E11" s="133">
        <f>'Приложение № 4'!H17</f>
        <v>0</v>
      </c>
      <c r="F11" s="133">
        <f>'Приложение № 4'!I17</f>
        <v>0</v>
      </c>
      <c r="G11" s="226"/>
    </row>
    <row r="12" spans="1:7" ht="62.1" customHeight="1" x14ac:dyDescent="0.3">
      <c r="A12" s="6" t="s">
        <v>1</v>
      </c>
      <c r="B12" s="7" t="s">
        <v>24</v>
      </c>
      <c r="C12" s="7" t="s">
        <v>28</v>
      </c>
      <c r="D12" s="133">
        <f>'Приложение № 4'!G23</f>
        <v>2992353</v>
      </c>
      <c r="E12" s="133">
        <f>'Приложение № 4'!H23</f>
        <v>2914279.3600000003</v>
      </c>
      <c r="F12" s="133">
        <f>'Приложение № 4'!I23</f>
        <v>2521335.89</v>
      </c>
      <c r="G12" s="226">
        <f t="shared" si="1"/>
        <v>86.516616238190693</v>
      </c>
    </row>
    <row r="13" spans="1:7" ht="51.6" customHeight="1" x14ac:dyDescent="0.3">
      <c r="A13" s="8" t="s">
        <v>12</v>
      </c>
      <c r="B13" s="7" t="s">
        <v>24</v>
      </c>
      <c r="C13" s="7" t="s">
        <v>29</v>
      </c>
      <c r="D13" s="133">
        <f>'Приложение № 4'!G43</f>
        <v>67607</v>
      </c>
      <c r="E13" s="133">
        <f>'Приложение № 4'!H43</f>
        <v>67607</v>
      </c>
      <c r="F13" s="133">
        <f>'Приложение № 4'!I43</f>
        <v>67607</v>
      </c>
      <c r="G13" s="226">
        <f t="shared" si="1"/>
        <v>100</v>
      </c>
    </row>
    <row r="14" spans="1:7" ht="20.100000000000001" hidden="1" customHeight="1" x14ac:dyDescent="0.3">
      <c r="A14" s="117" t="s">
        <v>185</v>
      </c>
      <c r="B14" s="7" t="s">
        <v>24</v>
      </c>
      <c r="C14" s="7" t="s">
        <v>35</v>
      </c>
      <c r="D14" s="133">
        <f>'Приложение № 4'!G49</f>
        <v>0</v>
      </c>
      <c r="E14" s="133">
        <f>'Приложение № 4'!H49</f>
        <v>0</v>
      </c>
      <c r="F14" s="133">
        <f>'Приложение № 4'!I49</f>
        <v>0</v>
      </c>
      <c r="G14" s="226" t="e">
        <f t="shared" si="1"/>
        <v>#DIV/0!</v>
      </c>
    </row>
    <row r="15" spans="1:7" ht="20.100000000000001" customHeight="1" x14ac:dyDescent="0.3">
      <c r="A15" s="134" t="s">
        <v>13</v>
      </c>
      <c r="B15" s="7" t="s">
        <v>24</v>
      </c>
      <c r="C15" s="7">
        <v>11</v>
      </c>
      <c r="D15" s="133">
        <f>'Приложение № 4'!G58</f>
        <v>10000</v>
      </c>
      <c r="E15" s="133">
        <f>'Приложение № 4'!H58</f>
        <v>5000</v>
      </c>
      <c r="F15" s="133">
        <f>'Приложение № 4'!I58</f>
        <v>0</v>
      </c>
      <c r="G15" s="226"/>
    </row>
    <row r="16" spans="1:7" ht="20.100000000000001" customHeight="1" x14ac:dyDescent="0.3">
      <c r="A16" s="8" t="s">
        <v>2</v>
      </c>
      <c r="B16" s="9" t="s">
        <v>24</v>
      </c>
      <c r="C16" s="9">
        <v>13</v>
      </c>
      <c r="D16" s="135">
        <f>'Приложение № 4'!G63</f>
        <v>0</v>
      </c>
      <c r="E16" s="135">
        <f>'Приложение № 4'!H63</f>
        <v>45500.13</v>
      </c>
      <c r="F16" s="135">
        <f>'Приложение № 4'!I63</f>
        <v>45500.13</v>
      </c>
      <c r="G16" s="227">
        <f t="shared" si="1"/>
        <v>100</v>
      </c>
    </row>
    <row r="17" spans="1:7" ht="20.100000000000001" customHeight="1" x14ac:dyDescent="0.3">
      <c r="A17" s="10" t="s">
        <v>14</v>
      </c>
      <c r="B17" s="11" t="s">
        <v>26</v>
      </c>
      <c r="C17" s="11" t="s">
        <v>25</v>
      </c>
      <c r="D17" s="132">
        <f>D18</f>
        <v>190050.7</v>
      </c>
      <c r="E17" s="132">
        <f t="shared" ref="E17:F17" si="2">E18</f>
        <v>193080.61000000002</v>
      </c>
      <c r="F17" s="132">
        <f t="shared" si="2"/>
        <v>193080.61000000002</v>
      </c>
      <c r="G17" s="230">
        <f t="shared" si="1"/>
        <v>100</v>
      </c>
    </row>
    <row r="18" spans="1:7" ht="20.100000000000001" customHeight="1" x14ac:dyDescent="0.3">
      <c r="A18" s="8" t="s">
        <v>15</v>
      </c>
      <c r="B18" s="9" t="s">
        <v>26</v>
      </c>
      <c r="C18" s="9" t="s">
        <v>27</v>
      </c>
      <c r="D18" s="135">
        <f>'Приложение № 4'!G78</f>
        <v>190050.7</v>
      </c>
      <c r="E18" s="135">
        <f>'Приложение № 4'!H78</f>
        <v>193080.61000000002</v>
      </c>
      <c r="F18" s="135">
        <f>'Приложение № 4'!I78</f>
        <v>193080.61000000002</v>
      </c>
      <c r="G18" s="228">
        <f t="shared" si="1"/>
        <v>100</v>
      </c>
    </row>
    <row r="19" spans="1:7" ht="38.25" customHeight="1" x14ac:dyDescent="0.3">
      <c r="A19" s="10" t="s">
        <v>20</v>
      </c>
      <c r="B19" s="11" t="s">
        <v>27</v>
      </c>
      <c r="C19" s="11" t="s">
        <v>25</v>
      </c>
      <c r="D19" s="132">
        <f>SUM(D20)</f>
        <v>25000</v>
      </c>
      <c r="E19" s="132">
        <f t="shared" ref="E19:F19" si="3">SUM(E20)</f>
        <v>6068</v>
      </c>
      <c r="F19" s="132">
        <f t="shared" si="3"/>
        <v>6068</v>
      </c>
      <c r="G19" s="232">
        <f t="shared" si="1"/>
        <v>100</v>
      </c>
    </row>
    <row r="20" spans="1:7" ht="47.1" customHeight="1" x14ac:dyDescent="0.3">
      <c r="A20" s="8" t="s">
        <v>37</v>
      </c>
      <c r="B20" s="9" t="s">
        <v>27</v>
      </c>
      <c r="C20" s="9">
        <v>10</v>
      </c>
      <c r="D20" s="135">
        <f>'Приложение № 4'!G86</f>
        <v>25000</v>
      </c>
      <c r="E20" s="135">
        <f>'Приложение № 4'!H86</f>
        <v>6068</v>
      </c>
      <c r="F20" s="135">
        <f>'Приложение № 4'!I86</f>
        <v>6068</v>
      </c>
      <c r="G20" s="227">
        <f t="shared" si="1"/>
        <v>100</v>
      </c>
    </row>
    <row r="21" spans="1:7" ht="27" customHeight="1" x14ac:dyDescent="0.3">
      <c r="A21" s="12" t="s">
        <v>3</v>
      </c>
      <c r="B21" s="13" t="s">
        <v>28</v>
      </c>
      <c r="C21" s="13" t="s">
        <v>25</v>
      </c>
      <c r="D21" s="132">
        <f>SUM(D22:D23)</f>
        <v>0</v>
      </c>
      <c r="E21" s="132">
        <f t="shared" ref="E21:F21" si="4">SUM(E22:E23)</f>
        <v>1195787.46</v>
      </c>
      <c r="F21" s="132">
        <f t="shared" si="4"/>
        <v>1195787.46</v>
      </c>
      <c r="G21" s="230">
        <f t="shared" si="1"/>
        <v>100</v>
      </c>
    </row>
    <row r="22" spans="1:7" ht="20.100000000000001" customHeight="1" x14ac:dyDescent="0.3">
      <c r="A22" s="14" t="s">
        <v>4</v>
      </c>
      <c r="B22" s="15" t="s">
        <v>28</v>
      </c>
      <c r="C22" s="15" t="s">
        <v>32</v>
      </c>
      <c r="D22" s="133">
        <f>'Приложение № 4'!G109</f>
        <v>0</v>
      </c>
      <c r="E22" s="133">
        <f>'Приложение № 4'!H109</f>
        <v>1195787.46</v>
      </c>
      <c r="F22" s="133">
        <f>'Приложение № 4'!I109</f>
        <v>1195787.46</v>
      </c>
      <c r="G22" s="228">
        <f t="shared" si="1"/>
        <v>100</v>
      </c>
    </row>
    <row r="23" spans="1:7" ht="21" hidden="1" customHeight="1" x14ac:dyDescent="0.3">
      <c r="A23" s="16" t="s">
        <v>5</v>
      </c>
      <c r="B23" s="17" t="s">
        <v>28</v>
      </c>
      <c r="C23" s="17" t="s">
        <v>33</v>
      </c>
      <c r="D23" s="135"/>
      <c r="E23" s="135"/>
      <c r="F23" s="212"/>
      <c r="G23" s="229" t="e">
        <f t="shared" si="1"/>
        <v>#DIV/0!</v>
      </c>
    </row>
    <row r="24" spans="1:7" ht="20.100000000000001" customHeight="1" x14ac:dyDescent="0.3">
      <c r="A24" s="12" t="s">
        <v>6</v>
      </c>
      <c r="B24" s="5" t="s">
        <v>34</v>
      </c>
      <c r="C24" s="5" t="s">
        <v>25</v>
      </c>
      <c r="D24" s="132">
        <f>SUM(D25:D27)</f>
        <v>266764.59999999998</v>
      </c>
      <c r="E24" s="132">
        <f t="shared" ref="E24:F24" si="5">SUM(E25:E27)</f>
        <v>287472.46000000002</v>
      </c>
      <c r="F24" s="132">
        <f t="shared" si="5"/>
        <v>253533.85</v>
      </c>
      <c r="G24" s="231">
        <f t="shared" si="1"/>
        <v>88.194135187767202</v>
      </c>
    </row>
    <row r="25" spans="1:7" ht="20.100000000000001" hidden="1" customHeight="1" x14ac:dyDescent="0.3">
      <c r="A25" s="14" t="s">
        <v>19</v>
      </c>
      <c r="B25" s="15" t="s">
        <v>34</v>
      </c>
      <c r="C25" s="15" t="s">
        <v>24</v>
      </c>
      <c r="D25" s="133">
        <f>'Приложение № 4'!G131</f>
        <v>0</v>
      </c>
      <c r="E25" s="133">
        <f>'Приложение № 4'!H131</f>
        <v>0</v>
      </c>
      <c r="F25" s="133">
        <f>'Приложение № 4'!I131</f>
        <v>0</v>
      </c>
      <c r="G25" s="226" t="e">
        <f t="shared" si="1"/>
        <v>#DIV/0!</v>
      </c>
    </row>
    <row r="26" spans="1:7" ht="20.100000000000001" hidden="1" customHeight="1" x14ac:dyDescent="0.3">
      <c r="A26" s="14" t="s">
        <v>7</v>
      </c>
      <c r="B26" s="18" t="s">
        <v>34</v>
      </c>
      <c r="C26" s="18" t="s">
        <v>26</v>
      </c>
      <c r="D26" s="133"/>
      <c r="E26" s="133"/>
      <c r="F26" s="133"/>
      <c r="G26" s="226" t="e">
        <f t="shared" si="1"/>
        <v>#DIV/0!</v>
      </c>
    </row>
    <row r="27" spans="1:7" ht="20.100000000000001" customHeight="1" x14ac:dyDescent="0.3">
      <c r="A27" s="19" t="s">
        <v>8</v>
      </c>
      <c r="B27" s="20" t="s">
        <v>34</v>
      </c>
      <c r="C27" s="20" t="s">
        <v>27</v>
      </c>
      <c r="D27" s="135">
        <f>'Приложение № 4'!G151</f>
        <v>266764.59999999998</v>
      </c>
      <c r="E27" s="135">
        <f>'Приложение № 4'!H151</f>
        <v>287472.46000000002</v>
      </c>
      <c r="F27" s="135">
        <f>'Приложение № 4'!I151</f>
        <v>253533.85</v>
      </c>
      <c r="G27" s="228">
        <f t="shared" si="1"/>
        <v>88.194135187767202</v>
      </c>
    </row>
    <row r="28" spans="1:7" s="141" customFormat="1" ht="20.100000000000001" hidden="1" customHeight="1" x14ac:dyDescent="0.3">
      <c r="A28" s="248" t="s">
        <v>364</v>
      </c>
      <c r="B28" s="249" t="s">
        <v>29</v>
      </c>
      <c r="C28" s="249" t="s">
        <v>25</v>
      </c>
      <c r="D28" s="202">
        <f t="shared" ref="D28:F28" si="6">D29</f>
        <v>0</v>
      </c>
      <c r="E28" s="202">
        <f t="shared" si="6"/>
        <v>0</v>
      </c>
      <c r="F28" s="202">
        <f t="shared" si="6"/>
        <v>0</v>
      </c>
      <c r="G28" s="246" t="e">
        <f t="shared" ref="G28:G29" si="7">F28/E28*100</f>
        <v>#DIV/0!</v>
      </c>
    </row>
    <row r="29" spans="1:7" s="141" customFormat="1" ht="20.100000000000001" hidden="1" customHeight="1" x14ac:dyDescent="0.3">
      <c r="A29" s="138" t="s">
        <v>365</v>
      </c>
      <c r="B29" s="139" t="s">
        <v>29</v>
      </c>
      <c r="C29" s="139" t="s">
        <v>34</v>
      </c>
      <c r="D29" s="140">
        <f>'Приложение № 4'!G186</f>
        <v>0</v>
      </c>
      <c r="E29" s="140">
        <f>'Приложение № 4'!H186</f>
        <v>0</v>
      </c>
      <c r="F29" s="140">
        <f>'Приложение № 4'!I186</f>
        <v>0</v>
      </c>
      <c r="G29" s="243" t="e">
        <f t="shared" si="7"/>
        <v>#DIV/0!</v>
      </c>
    </row>
    <row r="30" spans="1:7" ht="20.100000000000001" customHeight="1" x14ac:dyDescent="0.3">
      <c r="A30" s="12" t="s">
        <v>9</v>
      </c>
      <c r="B30" s="5" t="s">
        <v>35</v>
      </c>
      <c r="C30" s="5" t="s">
        <v>25</v>
      </c>
      <c r="D30" s="132">
        <f>SUM(D31)</f>
        <v>0</v>
      </c>
      <c r="E30" s="132">
        <f t="shared" ref="E30:F30" si="8">SUM(E31)</f>
        <v>6195.41</v>
      </c>
      <c r="F30" s="132">
        <f t="shared" si="8"/>
        <v>6195.41</v>
      </c>
      <c r="G30" s="232">
        <f t="shared" si="1"/>
        <v>100</v>
      </c>
    </row>
    <row r="31" spans="1:7" ht="20.100000000000001" customHeight="1" x14ac:dyDescent="0.3">
      <c r="A31" s="16" t="s">
        <v>18</v>
      </c>
      <c r="B31" s="17" t="s">
        <v>35</v>
      </c>
      <c r="C31" s="17" t="s">
        <v>35</v>
      </c>
      <c r="D31" s="135">
        <f>'Приложение № 4'!G202</f>
        <v>0</v>
      </c>
      <c r="E31" s="135">
        <f>'Приложение № 4'!H202</f>
        <v>6195.41</v>
      </c>
      <c r="F31" s="135">
        <f>'Приложение № 4'!I202</f>
        <v>6195.41</v>
      </c>
      <c r="G31" s="227">
        <f t="shared" si="1"/>
        <v>100</v>
      </c>
    </row>
    <row r="32" spans="1:7" ht="20.100000000000001" customHeight="1" x14ac:dyDescent="0.3">
      <c r="A32" s="21" t="s">
        <v>21</v>
      </c>
      <c r="B32" s="5" t="s">
        <v>22</v>
      </c>
      <c r="C32" s="5" t="s">
        <v>25</v>
      </c>
      <c r="D32" s="132">
        <f>D33</f>
        <v>35000</v>
      </c>
      <c r="E32" s="132">
        <f t="shared" ref="E32:F32" si="9">E33</f>
        <v>21074.1</v>
      </c>
      <c r="F32" s="132">
        <f t="shared" si="9"/>
        <v>21074.1</v>
      </c>
      <c r="G32" s="230">
        <f t="shared" si="1"/>
        <v>100</v>
      </c>
    </row>
    <row r="33" spans="1:7" ht="20.100000000000001" customHeight="1" x14ac:dyDescent="0.3">
      <c r="A33" s="22" t="s">
        <v>23</v>
      </c>
      <c r="B33" s="17" t="s">
        <v>22</v>
      </c>
      <c r="C33" s="17" t="s">
        <v>24</v>
      </c>
      <c r="D33" s="135">
        <f>'Приложение № 4'!G210</f>
        <v>35000</v>
      </c>
      <c r="E33" s="135">
        <f>'Приложение № 4'!H210</f>
        <v>21074.1</v>
      </c>
      <c r="F33" s="135">
        <f>'Приложение № 4'!I210</f>
        <v>21074.1</v>
      </c>
      <c r="G33" s="228">
        <f t="shared" si="1"/>
        <v>100</v>
      </c>
    </row>
    <row r="34" spans="1:7" ht="20.100000000000001" customHeight="1" x14ac:dyDescent="0.3">
      <c r="A34" s="12" t="s">
        <v>10</v>
      </c>
      <c r="B34" s="5" t="s">
        <v>31</v>
      </c>
      <c r="C34" s="5" t="s">
        <v>25</v>
      </c>
      <c r="D34" s="132">
        <f>D36+D35</f>
        <v>0</v>
      </c>
      <c r="E34" s="132">
        <f t="shared" ref="E34:F34" si="10">E36+E35</f>
        <v>76442.539999999994</v>
      </c>
      <c r="F34" s="132">
        <f t="shared" si="10"/>
        <v>76442.539999999994</v>
      </c>
      <c r="G34" s="232">
        <f t="shared" si="1"/>
        <v>100</v>
      </c>
    </row>
    <row r="35" spans="1:7" ht="20.100000000000001" customHeight="1" x14ac:dyDescent="0.3">
      <c r="A35" s="16" t="s">
        <v>17</v>
      </c>
      <c r="B35" s="20" t="s">
        <v>31</v>
      </c>
      <c r="C35" s="20" t="s">
        <v>24</v>
      </c>
      <c r="D35" s="136">
        <f>'Приложение № 4'!G216</f>
        <v>0</v>
      </c>
      <c r="E35" s="136">
        <f>'Приложение № 4'!H216</f>
        <v>71442.539999999994</v>
      </c>
      <c r="F35" s="136">
        <f>'Приложение № 4'!I216</f>
        <v>71442.539999999994</v>
      </c>
      <c r="G35" s="226">
        <f t="shared" si="1"/>
        <v>100</v>
      </c>
    </row>
    <row r="36" spans="1:7" ht="20.100000000000001" customHeight="1" x14ac:dyDescent="0.3">
      <c r="A36" s="16" t="s">
        <v>184</v>
      </c>
      <c r="B36" s="20" t="s">
        <v>31</v>
      </c>
      <c r="C36" s="20" t="s">
        <v>27</v>
      </c>
      <c r="D36" s="136">
        <f>'Приложение № 4'!G221</f>
        <v>0</v>
      </c>
      <c r="E36" s="136">
        <f>'Приложение № 4'!H221</f>
        <v>5000</v>
      </c>
      <c r="F36" s="136">
        <f>'Приложение № 4'!I221</f>
        <v>5000</v>
      </c>
      <c r="G36" s="228">
        <f t="shared" si="1"/>
        <v>100</v>
      </c>
    </row>
    <row r="37" spans="1:7" ht="20.100000000000001" hidden="1" customHeight="1" x14ac:dyDescent="0.3">
      <c r="A37" s="12" t="s">
        <v>11</v>
      </c>
      <c r="B37" s="24" t="s">
        <v>30</v>
      </c>
      <c r="C37" s="24" t="s">
        <v>25</v>
      </c>
      <c r="D37" s="132">
        <f>D38+D39</f>
        <v>0</v>
      </c>
      <c r="E37" s="132">
        <f t="shared" ref="E37:F37" si="11">E38+E39</f>
        <v>0</v>
      </c>
      <c r="F37" s="132">
        <f t="shared" si="11"/>
        <v>0</v>
      </c>
      <c r="G37" s="232" t="e">
        <f t="shared" si="1"/>
        <v>#DIV/0!</v>
      </c>
    </row>
    <row r="38" spans="1:7" ht="20.100000000000001" hidden="1" customHeight="1" x14ac:dyDescent="0.3">
      <c r="A38" s="14" t="s">
        <v>45</v>
      </c>
      <c r="B38" s="18" t="s">
        <v>30</v>
      </c>
      <c r="C38" s="18" t="s">
        <v>24</v>
      </c>
      <c r="D38" s="137">
        <f>'Приложение № 4'!G231</f>
        <v>0</v>
      </c>
      <c r="E38" s="137">
        <f>'Приложение № 4'!H231</f>
        <v>0</v>
      </c>
      <c r="F38" s="137">
        <f>'Приложение № 4'!I231</f>
        <v>0</v>
      </c>
      <c r="G38" s="226" t="e">
        <f t="shared" si="1"/>
        <v>#DIV/0!</v>
      </c>
    </row>
    <row r="39" spans="1:7" s="141" customFormat="1" ht="20.100000000000001" hidden="1" customHeight="1" x14ac:dyDescent="0.3">
      <c r="A39" s="138" t="s">
        <v>191</v>
      </c>
      <c r="B39" s="139" t="s">
        <v>30</v>
      </c>
      <c r="C39" s="139" t="s">
        <v>26</v>
      </c>
      <c r="D39" s="140">
        <f>'Приложение № 4'!G241</f>
        <v>0</v>
      </c>
      <c r="E39" s="140">
        <f>'Приложение № 4'!H241</f>
        <v>0</v>
      </c>
      <c r="F39" s="140">
        <f>'Приложение № 4'!I241</f>
        <v>0</v>
      </c>
      <c r="G39" s="228" t="e">
        <f t="shared" si="1"/>
        <v>#DIV/0!</v>
      </c>
    </row>
    <row r="40" spans="1:7" ht="24.9" customHeight="1" x14ac:dyDescent="0.3">
      <c r="A40" s="280" t="s">
        <v>36</v>
      </c>
      <c r="B40" s="280"/>
      <c r="C40" s="280"/>
      <c r="D40" s="142">
        <f>D9+D17+D19+D21+D24+D28+D30+D32+D34+D37</f>
        <v>4484545.3</v>
      </c>
      <c r="E40" s="142">
        <f>E9+E17+E19+E21+E24+E28+E30+E32+E34+E37</f>
        <v>5718458.0800000001</v>
      </c>
      <c r="F40" s="142">
        <f>F9+F17+F19+F21+F24+F28+F30+F32+F34+F37</f>
        <v>5286575.9999999991</v>
      </c>
      <c r="G40" s="230">
        <f t="shared" si="1"/>
        <v>92.447578106579371</v>
      </c>
    </row>
    <row r="41" spans="1:7" x14ac:dyDescent="0.3">
      <c r="A41" s="1"/>
      <c r="B41" s="25"/>
      <c r="C41" s="23"/>
      <c r="D41" s="23"/>
      <c r="E41" s="23"/>
      <c r="F41" s="23"/>
    </row>
    <row r="42" spans="1:7" x14ac:dyDescent="0.3">
      <c r="A42" s="23"/>
      <c r="B42" s="25"/>
      <c r="C42" s="23"/>
      <c r="D42" s="23"/>
      <c r="E42" s="26"/>
      <c r="F42" s="23"/>
    </row>
    <row r="43" spans="1:7" x14ac:dyDescent="0.3">
      <c r="E43" s="3"/>
    </row>
    <row r="44" spans="1:7" x14ac:dyDescent="0.3">
      <c r="A44" s="28"/>
    </row>
    <row r="45" spans="1:7" x14ac:dyDescent="0.3">
      <c r="E45" s="3"/>
    </row>
    <row r="48" spans="1:7" x14ac:dyDescent="0.3">
      <c r="D48" s="29"/>
    </row>
  </sheetData>
  <mergeCells count="15">
    <mergeCell ref="G7:G8"/>
    <mergeCell ref="F1:G1"/>
    <mergeCell ref="F2:G2"/>
    <mergeCell ref="F3:G3"/>
    <mergeCell ref="A5:G5"/>
    <mergeCell ref="A6:E6"/>
    <mergeCell ref="A7:A8"/>
    <mergeCell ref="B7:B8"/>
    <mergeCell ref="C7:C8"/>
    <mergeCell ref="D7:E7"/>
    <mergeCell ref="A40:C40"/>
    <mergeCell ref="D1:E1"/>
    <mergeCell ref="D2:E2"/>
    <mergeCell ref="C3:E3"/>
    <mergeCell ref="F7:F8"/>
  </mergeCells>
  <pageMargins left="1.0629921259842521" right="0.19685039370078741" top="0.39370078740157483" bottom="0.39370078740157483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254"/>
  <sheetViews>
    <sheetView tabSelected="1" view="pageBreakPreview" zoomScale="108" zoomScaleNormal="100" zoomScaleSheetLayoutView="108" workbookViewId="0">
      <selection activeCell="I3" sqref="I3:J3"/>
    </sheetView>
  </sheetViews>
  <sheetFormatPr defaultColWidth="9.109375" defaultRowHeight="15.6" x14ac:dyDescent="0.3"/>
  <cols>
    <col min="1" max="1" width="59.5546875" style="141" customWidth="1"/>
    <col min="2" max="2" width="7" style="141" customWidth="1"/>
    <col min="3" max="3" width="5.5546875" style="208" customWidth="1"/>
    <col min="4" max="4" width="6.5546875" style="141" customWidth="1"/>
    <col min="5" max="5" width="20" style="208" customWidth="1"/>
    <col min="6" max="6" width="7.6640625" style="208" customWidth="1"/>
    <col min="7" max="9" width="17.6640625" style="141" customWidth="1"/>
    <col min="10" max="10" width="11.109375" style="214" customWidth="1"/>
    <col min="11" max="16384" width="9.109375" style="141"/>
  </cols>
  <sheetData>
    <row r="1" spans="1:10" ht="20.100000000000001" customHeight="1" x14ac:dyDescent="0.3">
      <c r="B1" s="143"/>
      <c r="C1" s="144"/>
      <c r="D1" s="143"/>
      <c r="E1" s="144"/>
      <c r="F1" s="144"/>
      <c r="G1" s="281"/>
      <c r="H1" s="281"/>
      <c r="I1" s="273" t="s">
        <v>192</v>
      </c>
      <c r="J1" s="273"/>
    </row>
    <row r="2" spans="1:10" ht="78" customHeight="1" x14ac:dyDescent="0.3">
      <c r="B2" s="143"/>
      <c r="C2" s="144"/>
      <c r="D2" s="143"/>
      <c r="E2" s="144"/>
      <c r="F2" s="144"/>
      <c r="G2" s="281"/>
      <c r="H2" s="281"/>
      <c r="I2" s="274" t="s">
        <v>400</v>
      </c>
      <c r="J2" s="274"/>
    </row>
    <row r="3" spans="1:10" ht="20.100000000000001" customHeight="1" x14ac:dyDescent="0.3">
      <c r="B3" s="121"/>
      <c r="C3" s="120"/>
      <c r="D3" s="121"/>
      <c r="E3" s="145"/>
      <c r="F3" s="281"/>
      <c r="G3" s="281"/>
      <c r="H3" s="281"/>
      <c r="I3" s="274" t="s">
        <v>413</v>
      </c>
      <c r="J3" s="274"/>
    </row>
    <row r="4" spans="1:10" x14ac:dyDescent="0.3">
      <c r="B4" s="121"/>
      <c r="C4" s="120"/>
      <c r="D4" s="121"/>
      <c r="E4" s="145"/>
      <c r="F4" s="146"/>
      <c r="G4" s="122"/>
      <c r="H4" s="122"/>
    </row>
    <row r="5" spans="1:10" ht="66.900000000000006" customHeight="1" x14ac:dyDescent="0.3">
      <c r="A5" s="282" t="s">
        <v>404</v>
      </c>
      <c r="B5" s="282"/>
      <c r="C5" s="282"/>
      <c r="D5" s="282"/>
      <c r="E5" s="282"/>
      <c r="F5" s="282"/>
      <c r="G5" s="282"/>
      <c r="H5" s="282"/>
      <c r="I5" s="282"/>
      <c r="J5" s="282"/>
    </row>
    <row r="6" spans="1:10" ht="60" hidden="1" customHeight="1" x14ac:dyDescent="0.3">
      <c r="A6" s="283" t="s">
        <v>196</v>
      </c>
      <c r="B6" s="283"/>
      <c r="C6" s="283"/>
      <c r="D6" s="283"/>
      <c r="E6" s="283"/>
      <c r="F6" s="283"/>
      <c r="G6" s="283"/>
      <c r="H6" s="283"/>
    </row>
    <row r="7" spans="1:10" ht="17.399999999999999" customHeight="1" x14ac:dyDescent="0.3">
      <c r="A7" s="284" t="s">
        <v>197</v>
      </c>
      <c r="B7" s="289" t="s">
        <v>198</v>
      </c>
      <c r="C7" s="285" t="s">
        <v>199</v>
      </c>
      <c r="D7" s="284" t="s">
        <v>200</v>
      </c>
      <c r="E7" s="285" t="s">
        <v>201</v>
      </c>
      <c r="F7" s="285" t="s">
        <v>202</v>
      </c>
      <c r="G7" s="278" t="s">
        <v>398</v>
      </c>
      <c r="H7" s="278"/>
      <c r="I7" s="271" t="s">
        <v>399</v>
      </c>
      <c r="J7" s="287" t="s">
        <v>149</v>
      </c>
    </row>
    <row r="8" spans="1:10" ht="52.5" customHeight="1" x14ac:dyDescent="0.3">
      <c r="A8" s="284"/>
      <c r="B8" s="289"/>
      <c r="C8" s="285"/>
      <c r="D8" s="284"/>
      <c r="E8" s="285"/>
      <c r="F8" s="285"/>
      <c r="G8" s="78" t="s">
        <v>152</v>
      </c>
      <c r="H8" s="78" t="s">
        <v>151</v>
      </c>
      <c r="I8" s="271"/>
      <c r="J8" s="288" t="s">
        <v>150</v>
      </c>
    </row>
    <row r="9" spans="1:10" ht="49.5" customHeight="1" x14ac:dyDescent="0.3">
      <c r="A9" s="148" t="s">
        <v>405</v>
      </c>
      <c r="B9" s="149">
        <v>755</v>
      </c>
      <c r="C9" s="150"/>
      <c r="D9" s="151"/>
      <c r="E9" s="130"/>
      <c r="F9" s="150"/>
      <c r="G9" s="152">
        <f>G246</f>
        <v>4484545.3</v>
      </c>
      <c r="H9" s="152">
        <f>H246</f>
        <v>5718458.0800000001</v>
      </c>
      <c r="I9" s="152">
        <f>I246</f>
        <v>5286575.9999999991</v>
      </c>
      <c r="J9" s="213">
        <f>I9/H9*100</f>
        <v>92.447578106579371</v>
      </c>
    </row>
    <row r="10" spans="1:10" ht="20.100000000000001" customHeight="1" x14ac:dyDescent="0.3">
      <c r="A10" s="148" t="s">
        <v>0</v>
      </c>
      <c r="B10" s="149">
        <v>755</v>
      </c>
      <c r="C10" s="153" t="s">
        <v>24</v>
      </c>
      <c r="D10" s="153" t="s">
        <v>25</v>
      </c>
      <c r="E10" s="154" t="s">
        <v>203</v>
      </c>
      <c r="F10" s="154" t="s">
        <v>204</v>
      </c>
      <c r="G10" s="142">
        <f>G11+G17+G23+G43+G58+G63+G49</f>
        <v>3967730</v>
      </c>
      <c r="H10" s="142">
        <f>H11+H17+H23+H43+H58+H63+H49</f>
        <v>3932337.5</v>
      </c>
      <c r="I10" s="142">
        <f>I11+I17+I23+I43+I58+I63+I49</f>
        <v>3534394.0300000003</v>
      </c>
      <c r="J10" s="215">
        <f>I10/H10*100</f>
        <v>89.880231033068753</v>
      </c>
    </row>
    <row r="11" spans="1:10" ht="54" customHeight="1" x14ac:dyDescent="0.3">
      <c r="A11" s="156" t="s">
        <v>16</v>
      </c>
      <c r="B11" s="157">
        <v>755</v>
      </c>
      <c r="C11" s="158" t="s">
        <v>24</v>
      </c>
      <c r="D11" s="158" t="s">
        <v>26</v>
      </c>
      <c r="E11" s="154" t="s">
        <v>203</v>
      </c>
      <c r="F11" s="154" t="s">
        <v>204</v>
      </c>
      <c r="G11" s="159">
        <f>G12</f>
        <v>897770</v>
      </c>
      <c r="H11" s="159">
        <f t="shared" ref="H11:I15" si="0">H12</f>
        <v>899951.01</v>
      </c>
      <c r="I11" s="159">
        <f t="shared" si="0"/>
        <v>899951.01</v>
      </c>
      <c r="J11" s="215">
        <f>I11/H11*100</f>
        <v>100</v>
      </c>
    </row>
    <row r="12" spans="1:10" ht="35.1" customHeight="1" x14ac:dyDescent="0.3">
      <c r="A12" s="160" t="s">
        <v>205</v>
      </c>
      <c r="B12" s="161">
        <v>755</v>
      </c>
      <c r="C12" s="162" t="s">
        <v>24</v>
      </c>
      <c r="D12" s="162" t="s">
        <v>26</v>
      </c>
      <c r="E12" s="163" t="s">
        <v>206</v>
      </c>
      <c r="F12" s="164" t="s">
        <v>204</v>
      </c>
      <c r="G12" s="165">
        <f>G13</f>
        <v>897770</v>
      </c>
      <c r="H12" s="165">
        <f t="shared" si="0"/>
        <v>899951.01</v>
      </c>
      <c r="I12" s="165">
        <f t="shared" si="0"/>
        <v>899951.01</v>
      </c>
      <c r="J12" s="217">
        <f>I12/H12*100</f>
        <v>100</v>
      </c>
    </row>
    <row r="13" spans="1:10" ht="20.100000000000001" customHeight="1" x14ac:dyDescent="0.3">
      <c r="A13" s="117" t="s">
        <v>207</v>
      </c>
      <c r="B13" s="166">
        <v>755</v>
      </c>
      <c r="C13" s="167" t="s">
        <v>24</v>
      </c>
      <c r="D13" s="167" t="s">
        <v>26</v>
      </c>
      <c r="E13" s="168" t="s">
        <v>208</v>
      </c>
      <c r="F13" s="169" t="s">
        <v>204</v>
      </c>
      <c r="G13" s="170">
        <f>G14</f>
        <v>897770</v>
      </c>
      <c r="H13" s="170">
        <f t="shared" si="0"/>
        <v>899951.01</v>
      </c>
      <c r="I13" s="170">
        <f t="shared" si="0"/>
        <v>899951.01</v>
      </c>
      <c r="J13" s="218">
        <f>I13/H13*100</f>
        <v>100</v>
      </c>
    </row>
    <row r="14" spans="1:10" ht="35.1" customHeight="1" x14ac:dyDescent="0.3">
      <c r="A14" s="171" t="s">
        <v>209</v>
      </c>
      <c r="B14" s="166">
        <v>755</v>
      </c>
      <c r="C14" s="167" t="s">
        <v>24</v>
      </c>
      <c r="D14" s="167" t="s">
        <v>26</v>
      </c>
      <c r="E14" s="168" t="s">
        <v>210</v>
      </c>
      <c r="F14" s="169" t="s">
        <v>204</v>
      </c>
      <c r="G14" s="170">
        <f>G15</f>
        <v>897770</v>
      </c>
      <c r="H14" s="170">
        <f t="shared" si="0"/>
        <v>899951.01</v>
      </c>
      <c r="I14" s="170">
        <f t="shared" si="0"/>
        <v>899951.01</v>
      </c>
      <c r="J14" s="218">
        <f t="shared" ref="J14:J16" si="1">I14/H14*100</f>
        <v>100</v>
      </c>
    </row>
    <row r="15" spans="1:10" ht="69.900000000000006" customHeight="1" x14ac:dyDescent="0.3">
      <c r="A15" s="171" t="s">
        <v>211</v>
      </c>
      <c r="B15" s="166">
        <v>755</v>
      </c>
      <c r="C15" s="167" t="s">
        <v>24</v>
      </c>
      <c r="D15" s="167" t="s">
        <v>26</v>
      </c>
      <c r="E15" s="168" t="s">
        <v>210</v>
      </c>
      <c r="F15" s="167">
        <v>100</v>
      </c>
      <c r="G15" s="172">
        <f>G16</f>
        <v>897770</v>
      </c>
      <c r="H15" s="172">
        <f t="shared" si="0"/>
        <v>899951.01</v>
      </c>
      <c r="I15" s="172">
        <f t="shared" si="0"/>
        <v>899951.01</v>
      </c>
      <c r="J15" s="218">
        <f t="shared" si="1"/>
        <v>100</v>
      </c>
    </row>
    <row r="16" spans="1:10" ht="35.1" customHeight="1" x14ac:dyDescent="0.3">
      <c r="A16" s="173" t="s">
        <v>212</v>
      </c>
      <c r="B16" s="174">
        <v>755</v>
      </c>
      <c r="C16" s="175" t="s">
        <v>24</v>
      </c>
      <c r="D16" s="175" t="s">
        <v>26</v>
      </c>
      <c r="E16" s="176" t="s">
        <v>210</v>
      </c>
      <c r="F16" s="175">
        <v>120</v>
      </c>
      <c r="G16" s="253">
        <v>897770</v>
      </c>
      <c r="H16" s="177">
        <v>899951.01</v>
      </c>
      <c r="I16" s="220">
        <v>899951.01</v>
      </c>
      <c r="J16" s="218">
        <f t="shared" si="1"/>
        <v>100</v>
      </c>
    </row>
    <row r="17" spans="1:10" ht="66.75" hidden="1" customHeight="1" x14ac:dyDescent="0.3">
      <c r="A17" s="178" t="s">
        <v>213</v>
      </c>
      <c r="B17" s="157">
        <v>755</v>
      </c>
      <c r="C17" s="158" t="s">
        <v>24</v>
      </c>
      <c r="D17" s="158" t="s">
        <v>27</v>
      </c>
      <c r="E17" s="154" t="s">
        <v>203</v>
      </c>
      <c r="F17" s="154" t="s">
        <v>204</v>
      </c>
      <c r="G17" s="179">
        <f>G18</f>
        <v>0</v>
      </c>
      <c r="H17" s="179">
        <f t="shared" ref="H17:I21" si="2">H18</f>
        <v>0</v>
      </c>
      <c r="I17" s="179">
        <f t="shared" si="2"/>
        <v>0</v>
      </c>
      <c r="J17" s="216"/>
    </row>
    <row r="18" spans="1:10" ht="20.100000000000001" hidden="1" customHeight="1" x14ac:dyDescent="0.3">
      <c r="A18" s="160" t="s">
        <v>214</v>
      </c>
      <c r="B18" s="161">
        <v>755</v>
      </c>
      <c r="C18" s="162" t="s">
        <v>24</v>
      </c>
      <c r="D18" s="162" t="s">
        <v>27</v>
      </c>
      <c r="E18" s="163" t="s">
        <v>215</v>
      </c>
      <c r="F18" s="162" t="s">
        <v>204</v>
      </c>
      <c r="G18" s="180">
        <f>G19</f>
        <v>0</v>
      </c>
      <c r="H18" s="180">
        <f t="shared" si="2"/>
        <v>0</v>
      </c>
      <c r="I18" s="180">
        <f t="shared" si="2"/>
        <v>0</v>
      </c>
      <c r="J18" s="217"/>
    </row>
    <row r="19" spans="1:10" ht="20.100000000000001" hidden="1" customHeight="1" x14ac:dyDescent="0.3">
      <c r="A19" s="117" t="s">
        <v>216</v>
      </c>
      <c r="B19" s="166">
        <v>755</v>
      </c>
      <c r="C19" s="167" t="s">
        <v>24</v>
      </c>
      <c r="D19" s="167" t="s">
        <v>27</v>
      </c>
      <c r="E19" s="168" t="s">
        <v>217</v>
      </c>
      <c r="F19" s="167" t="s">
        <v>204</v>
      </c>
      <c r="G19" s="172">
        <f>G20</f>
        <v>0</v>
      </c>
      <c r="H19" s="172">
        <f t="shared" si="2"/>
        <v>0</v>
      </c>
      <c r="I19" s="172">
        <f t="shared" si="2"/>
        <v>0</v>
      </c>
      <c r="J19" s="218"/>
    </row>
    <row r="20" spans="1:10" ht="20.100000000000001" hidden="1" customHeight="1" x14ac:dyDescent="0.3">
      <c r="A20" s="171" t="s">
        <v>218</v>
      </c>
      <c r="B20" s="166">
        <v>755</v>
      </c>
      <c r="C20" s="167" t="s">
        <v>24</v>
      </c>
      <c r="D20" s="167" t="s">
        <v>27</v>
      </c>
      <c r="E20" s="168" t="s">
        <v>219</v>
      </c>
      <c r="F20" s="167" t="s">
        <v>204</v>
      </c>
      <c r="G20" s="172">
        <f>G21</f>
        <v>0</v>
      </c>
      <c r="H20" s="172">
        <f t="shared" si="2"/>
        <v>0</v>
      </c>
      <c r="I20" s="172">
        <f t="shared" si="2"/>
        <v>0</v>
      </c>
      <c r="J20" s="218"/>
    </row>
    <row r="21" spans="1:10" ht="69.900000000000006" hidden="1" customHeight="1" x14ac:dyDescent="0.3">
      <c r="A21" s="171" t="s">
        <v>211</v>
      </c>
      <c r="B21" s="166">
        <v>755</v>
      </c>
      <c r="C21" s="167" t="s">
        <v>24</v>
      </c>
      <c r="D21" s="167" t="s">
        <v>27</v>
      </c>
      <c r="E21" s="168" t="s">
        <v>219</v>
      </c>
      <c r="F21" s="169">
        <v>100</v>
      </c>
      <c r="G21" s="170">
        <f>G22</f>
        <v>0</v>
      </c>
      <c r="H21" s="170">
        <f t="shared" si="2"/>
        <v>0</v>
      </c>
      <c r="I21" s="170">
        <f t="shared" si="2"/>
        <v>0</v>
      </c>
      <c r="J21" s="218"/>
    </row>
    <row r="22" spans="1:10" ht="35.1" hidden="1" customHeight="1" x14ac:dyDescent="0.3">
      <c r="A22" s="173" t="s">
        <v>212</v>
      </c>
      <c r="B22" s="174">
        <v>755</v>
      </c>
      <c r="C22" s="175" t="s">
        <v>24</v>
      </c>
      <c r="D22" s="175" t="s">
        <v>27</v>
      </c>
      <c r="E22" s="176" t="s">
        <v>219</v>
      </c>
      <c r="F22" s="175">
        <v>120</v>
      </c>
      <c r="G22" s="177">
        <v>0</v>
      </c>
      <c r="H22" s="177">
        <v>0</v>
      </c>
      <c r="I22" s="220">
        <v>0</v>
      </c>
      <c r="J22" s="219"/>
    </row>
    <row r="23" spans="1:10" ht="66" customHeight="1" x14ac:dyDescent="0.3">
      <c r="A23" s="156" t="s">
        <v>1</v>
      </c>
      <c r="B23" s="181">
        <v>755</v>
      </c>
      <c r="C23" s="158" t="s">
        <v>24</v>
      </c>
      <c r="D23" s="158" t="s">
        <v>28</v>
      </c>
      <c r="E23" s="154" t="s">
        <v>203</v>
      </c>
      <c r="F23" s="154" t="s">
        <v>204</v>
      </c>
      <c r="G23" s="159">
        <f>G24+G29</f>
        <v>2992353</v>
      </c>
      <c r="H23" s="159">
        <f t="shared" ref="H23" si="3">H24+H29</f>
        <v>2914279.3600000003</v>
      </c>
      <c r="I23" s="159">
        <f t="shared" ref="I23" si="4">I24+I29</f>
        <v>2521335.89</v>
      </c>
      <c r="J23" s="223">
        <f t="shared" ref="J23:J102" si="5">I23/H23*100</f>
        <v>86.516616238190693</v>
      </c>
    </row>
    <row r="24" spans="1:10" ht="34.5" customHeight="1" x14ac:dyDescent="0.3">
      <c r="A24" s="171" t="s">
        <v>220</v>
      </c>
      <c r="B24" s="166">
        <v>755</v>
      </c>
      <c r="C24" s="167" t="s">
        <v>24</v>
      </c>
      <c r="D24" s="167" t="s">
        <v>28</v>
      </c>
      <c r="E24" s="168" t="s">
        <v>221</v>
      </c>
      <c r="F24" s="169" t="s">
        <v>204</v>
      </c>
      <c r="G24" s="170">
        <f>G25</f>
        <v>87500</v>
      </c>
      <c r="H24" s="170">
        <f t="shared" ref="H24:I27" si="6">H25</f>
        <v>87500</v>
      </c>
      <c r="I24" s="170">
        <f t="shared" si="6"/>
        <v>87500</v>
      </c>
      <c r="J24" s="217">
        <f t="shared" si="5"/>
        <v>100</v>
      </c>
    </row>
    <row r="25" spans="1:10" ht="20.100000000000001" customHeight="1" x14ac:dyDescent="0.3">
      <c r="A25" s="171" t="s">
        <v>222</v>
      </c>
      <c r="B25" s="166">
        <v>755</v>
      </c>
      <c r="C25" s="167" t="s">
        <v>24</v>
      </c>
      <c r="D25" s="167" t="s">
        <v>28</v>
      </c>
      <c r="E25" s="168" t="s">
        <v>223</v>
      </c>
      <c r="F25" s="169" t="s">
        <v>204</v>
      </c>
      <c r="G25" s="170">
        <f>G26</f>
        <v>87500</v>
      </c>
      <c r="H25" s="170">
        <f t="shared" si="6"/>
        <v>87500</v>
      </c>
      <c r="I25" s="170">
        <f t="shared" si="6"/>
        <v>87500</v>
      </c>
      <c r="J25" s="218">
        <f t="shared" si="5"/>
        <v>100</v>
      </c>
    </row>
    <row r="26" spans="1:10" ht="35.1" customHeight="1" x14ac:dyDescent="0.3">
      <c r="A26" s="171" t="s">
        <v>224</v>
      </c>
      <c r="B26" s="166">
        <v>755</v>
      </c>
      <c r="C26" s="167" t="s">
        <v>24</v>
      </c>
      <c r="D26" s="167" t="s">
        <v>28</v>
      </c>
      <c r="E26" s="168" t="s">
        <v>225</v>
      </c>
      <c r="F26" s="169" t="s">
        <v>204</v>
      </c>
      <c r="G26" s="170">
        <f>G27</f>
        <v>87500</v>
      </c>
      <c r="H26" s="170">
        <f t="shared" si="6"/>
        <v>87500</v>
      </c>
      <c r="I26" s="170">
        <f t="shared" si="6"/>
        <v>87500</v>
      </c>
      <c r="J26" s="218">
        <f t="shared" si="5"/>
        <v>100</v>
      </c>
    </row>
    <row r="27" spans="1:10" ht="35.1" customHeight="1" x14ac:dyDescent="0.3">
      <c r="A27" s="171" t="s">
        <v>226</v>
      </c>
      <c r="B27" s="166">
        <v>755</v>
      </c>
      <c r="C27" s="167" t="s">
        <v>24</v>
      </c>
      <c r="D27" s="167" t="s">
        <v>28</v>
      </c>
      <c r="E27" s="168" t="s">
        <v>225</v>
      </c>
      <c r="F27" s="169">
        <v>200</v>
      </c>
      <c r="G27" s="170">
        <f>G28</f>
        <v>87500</v>
      </c>
      <c r="H27" s="170">
        <f t="shared" si="6"/>
        <v>87500</v>
      </c>
      <c r="I27" s="170">
        <f t="shared" si="6"/>
        <v>87500</v>
      </c>
      <c r="J27" s="218">
        <f t="shared" si="5"/>
        <v>100</v>
      </c>
    </row>
    <row r="28" spans="1:10" ht="35.1" customHeight="1" x14ac:dyDescent="0.3">
      <c r="A28" s="171" t="s">
        <v>227</v>
      </c>
      <c r="B28" s="166">
        <v>755</v>
      </c>
      <c r="C28" s="167" t="s">
        <v>24</v>
      </c>
      <c r="D28" s="167" t="s">
        <v>28</v>
      </c>
      <c r="E28" s="168" t="s">
        <v>225</v>
      </c>
      <c r="F28" s="169">
        <v>240</v>
      </c>
      <c r="G28" s="170">
        <v>87500</v>
      </c>
      <c r="H28" s="172">
        <v>87500</v>
      </c>
      <c r="I28" s="207">
        <v>87500</v>
      </c>
      <c r="J28" s="218">
        <f t="shared" si="5"/>
        <v>100</v>
      </c>
    </row>
    <row r="29" spans="1:10" ht="27.75" customHeight="1" x14ac:dyDescent="0.3">
      <c r="A29" s="182" t="s">
        <v>228</v>
      </c>
      <c r="B29" s="183">
        <v>755</v>
      </c>
      <c r="C29" s="184" t="s">
        <v>24</v>
      </c>
      <c r="D29" s="184" t="s">
        <v>28</v>
      </c>
      <c r="E29" s="185" t="s">
        <v>229</v>
      </c>
      <c r="F29" s="186" t="s">
        <v>204</v>
      </c>
      <c r="G29" s="187">
        <f>G30+G37+G40</f>
        <v>2904853</v>
      </c>
      <c r="H29" s="187">
        <f t="shared" ref="H29:I29" si="7">H30+H37+H40</f>
        <v>2826779.3600000003</v>
      </c>
      <c r="I29" s="187">
        <f t="shared" si="7"/>
        <v>2433835.89</v>
      </c>
      <c r="J29" s="218">
        <f t="shared" si="5"/>
        <v>86.099252189247622</v>
      </c>
    </row>
    <row r="30" spans="1:10" ht="35.1" customHeight="1" x14ac:dyDescent="0.3">
      <c r="A30" s="171" t="s">
        <v>209</v>
      </c>
      <c r="B30" s="166">
        <v>755</v>
      </c>
      <c r="C30" s="167" t="s">
        <v>24</v>
      </c>
      <c r="D30" s="167" t="s">
        <v>28</v>
      </c>
      <c r="E30" s="168" t="s">
        <v>230</v>
      </c>
      <c r="F30" s="167" t="s">
        <v>204</v>
      </c>
      <c r="G30" s="172">
        <f>G31+G33+G35</f>
        <v>2389770</v>
      </c>
      <c r="H30" s="172">
        <f t="shared" ref="H30:I30" si="8">H31+H33+H35</f>
        <v>2311696.3600000003</v>
      </c>
      <c r="I30" s="172">
        <f t="shared" si="8"/>
        <v>1918752.8900000001</v>
      </c>
      <c r="J30" s="218">
        <f t="shared" si="5"/>
        <v>83.001942781101221</v>
      </c>
    </row>
    <row r="31" spans="1:10" ht="69.900000000000006" customHeight="1" x14ac:dyDescent="0.3">
      <c r="A31" s="171" t="s">
        <v>211</v>
      </c>
      <c r="B31" s="166">
        <v>755</v>
      </c>
      <c r="C31" s="167" t="s">
        <v>24</v>
      </c>
      <c r="D31" s="167" t="s">
        <v>28</v>
      </c>
      <c r="E31" s="168" t="s">
        <v>230</v>
      </c>
      <c r="F31" s="167">
        <v>100</v>
      </c>
      <c r="G31" s="172">
        <f>G32</f>
        <v>1999770</v>
      </c>
      <c r="H31" s="172">
        <f t="shared" ref="H31:I31" si="9">H32</f>
        <v>1705188.99</v>
      </c>
      <c r="I31" s="172">
        <f t="shared" si="9"/>
        <v>1373962.61</v>
      </c>
      <c r="J31" s="218">
        <f t="shared" si="5"/>
        <v>80.575385957658568</v>
      </c>
    </row>
    <row r="32" spans="1:10" ht="35.1" customHeight="1" x14ac:dyDescent="0.3">
      <c r="A32" s="171" t="s">
        <v>212</v>
      </c>
      <c r="B32" s="166">
        <v>755</v>
      </c>
      <c r="C32" s="167" t="s">
        <v>24</v>
      </c>
      <c r="D32" s="167" t="s">
        <v>28</v>
      </c>
      <c r="E32" s="168" t="s">
        <v>230</v>
      </c>
      <c r="F32" s="167">
        <v>120</v>
      </c>
      <c r="G32" s="254">
        <v>1999770</v>
      </c>
      <c r="H32" s="172">
        <v>1705188.99</v>
      </c>
      <c r="I32" s="207">
        <v>1373962.61</v>
      </c>
      <c r="J32" s="218">
        <f t="shared" si="5"/>
        <v>80.575385957658568</v>
      </c>
    </row>
    <row r="33" spans="1:10" ht="35.1" customHeight="1" x14ac:dyDescent="0.3">
      <c r="A33" s="171" t="s">
        <v>226</v>
      </c>
      <c r="B33" s="166">
        <v>755</v>
      </c>
      <c r="C33" s="167" t="s">
        <v>24</v>
      </c>
      <c r="D33" s="167" t="s">
        <v>28</v>
      </c>
      <c r="E33" s="168" t="s">
        <v>230</v>
      </c>
      <c r="F33" s="167">
        <v>200</v>
      </c>
      <c r="G33" s="254">
        <f>G34</f>
        <v>378000</v>
      </c>
      <c r="H33" s="172">
        <f t="shared" ref="H33" si="10">H34</f>
        <v>599400</v>
      </c>
      <c r="I33" s="172">
        <f t="shared" ref="I33" si="11">I34</f>
        <v>537682.91</v>
      </c>
      <c r="J33" s="218">
        <f t="shared" si="5"/>
        <v>89.703521855188527</v>
      </c>
    </row>
    <row r="34" spans="1:10" ht="35.1" customHeight="1" x14ac:dyDescent="0.3">
      <c r="A34" s="171" t="s">
        <v>227</v>
      </c>
      <c r="B34" s="166">
        <v>755</v>
      </c>
      <c r="C34" s="167" t="s">
        <v>24</v>
      </c>
      <c r="D34" s="167" t="s">
        <v>28</v>
      </c>
      <c r="E34" s="168" t="s">
        <v>230</v>
      </c>
      <c r="F34" s="167">
        <v>240</v>
      </c>
      <c r="G34" s="254">
        <v>378000</v>
      </c>
      <c r="H34" s="172">
        <v>599400</v>
      </c>
      <c r="I34" s="207">
        <v>537682.91</v>
      </c>
      <c r="J34" s="218">
        <f t="shared" si="5"/>
        <v>89.703521855188527</v>
      </c>
    </row>
    <row r="35" spans="1:10" ht="20.100000000000001" customHeight="1" x14ac:dyDescent="0.3">
      <c r="A35" s="171" t="s">
        <v>231</v>
      </c>
      <c r="B35" s="166">
        <v>755</v>
      </c>
      <c r="C35" s="167" t="s">
        <v>24</v>
      </c>
      <c r="D35" s="167" t="s">
        <v>28</v>
      </c>
      <c r="E35" s="168" t="s">
        <v>230</v>
      </c>
      <c r="F35" s="167">
        <v>800</v>
      </c>
      <c r="G35" s="254">
        <f>G36</f>
        <v>12000</v>
      </c>
      <c r="H35" s="172">
        <f t="shared" ref="H35" si="12">H36</f>
        <v>7107.37</v>
      </c>
      <c r="I35" s="172">
        <f t="shared" ref="I35" si="13">I36</f>
        <v>7107.37</v>
      </c>
      <c r="J35" s="218">
        <f t="shared" si="5"/>
        <v>100</v>
      </c>
    </row>
    <row r="36" spans="1:10" ht="20.100000000000001" customHeight="1" x14ac:dyDescent="0.3">
      <c r="A36" s="171" t="s">
        <v>232</v>
      </c>
      <c r="B36" s="166">
        <v>755</v>
      </c>
      <c r="C36" s="167" t="s">
        <v>24</v>
      </c>
      <c r="D36" s="167" t="s">
        <v>28</v>
      </c>
      <c r="E36" s="168" t="s">
        <v>230</v>
      </c>
      <c r="F36" s="167">
        <v>850</v>
      </c>
      <c r="G36" s="254">
        <v>12000</v>
      </c>
      <c r="H36" s="172">
        <v>7107.37</v>
      </c>
      <c r="I36" s="207">
        <v>7107.37</v>
      </c>
      <c r="J36" s="218">
        <f t="shared" si="5"/>
        <v>100</v>
      </c>
    </row>
    <row r="37" spans="1:10" ht="35.1" hidden="1" customHeight="1" x14ac:dyDescent="0.3">
      <c r="A37" s="171" t="s">
        <v>233</v>
      </c>
      <c r="B37" s="166">
        <v>755</v>
      </c>
      <c r="C37" s="167" t="s">
        <v>24</v>
      </c>
      <c r="D37" s="167" t="s">
        <v>28</v>
      </c>
      <c r="E37" s="168" t="s">
        <v>234</v>
      </c>
      <c r="F37" s="167" t="s">
        <v>204</v>
      </c>
      <c r="G37" s="172">
        <f>G38</f>
        <v>0</v>
      </c>
      <c r="H37" s="172">
        <f t="shared" ref="H37:I38" si="14">H38</f>
        <v>0</v>
      </c>
      <c r="I37" s="172">
        <f t="shared" si="14"/>
        <v>0</v>
      </c>
      <c r="J37" s="218"/>
    </row>
    <row r="38" spans="1:10" ht="20.100000000000001" hidden="1" customHeight="1" x14ac:dyDescent="0.3">
      <c r="A38" s="171" t="s">
        <v>235</v>
      </c>
      <c r="B38" s="166">
        <v>755</v>
      </c>
      <c r="C38" s="167" t="s">
        <v>24</v>
      </c>
      <c r="D38" s="167" t="s">
        <v>28</v>
      </c>
      <c r="E38" s="168" t="s">
        <v>234</v>
      </c>
      <c r="F38" s="167">
        <v>500</v>
      </c>
      <c r="G38" s="172">
        <f>G39</f>
        <v>0</v>
      </c>
      <c r="H38" s="172">
        <f t="shared" si="14"/>
        <v>0</v>
      </c>
      <c r="I38" s="172">
        <f t="shared" si="14"/>
        <v>0</v>
      </c>
      <c r="J38" s="218"/>
    </row>
    <row r="39" spans="1:10" ht="20.100000000000001" hidden="1" customHeight="1" x14ac:dyDescent="0.3">
      <c r="A39" s="171" t="s">
        <v>236</v>
      </c>
      <c r="B39" s="166">
        <v>755</v>
      </c>
      <c r="C39" s="167" t="s">
        <v>24</v>
      </c>
      <c r="D39" s="167" t="s">
        <v>28</v>
      </c>
      <c r="E39" s="168" t="s">
        <v>234</v>
      </c>
      <c r="F39" s="167">
        <v>540</v>
      </c>
      <c r="G39" s="172">
        <v>0</v>
      </c>
      <c r="H39" s="172">
        <v>0</v>
      </c>
      <c r="I39" s="221">
        <v>0</v>
      </c>
      <c r="J39" s="238"/>
    </row>
    <row r="40" spans="1:10" ht="48.75" customHeight="1" x14ac:dyDescent="0.3">
      <c r="A40" s="171" t="s">
        <v>347</v>
      </c>
      <c r="B40" s="166">
        <v>755</v>
      </c>
      <c r="C40" s="167" t="s">
        <v>24</v>
      </c>
      <c r="D40" s="167" t="s">
        <v>28</v>
      </c>
      <c r="E40" s="168" t="s">
        <v>348</v>
      </c>
      <c r="F40" s="167" t="s">
        <v>204</v>
      </c>
      <c r="G40" s="172">
        <f>G41</f>
        <v>515083</v>
      </c>
      <c r="H40" s="172">
        <f t="shared" ref="H40:I41" si="15">H41</f>
        <v>515083</v>
      </c>
      <c r="I40" s="172">
        <f t="shared" si="15"/>
        <v>515083</v>
      </c>
      <c r="J40" s="238">
        <f t="shared" si="5"/>
        <v>100</v>
      </c>
    </row>
    <row r="41" spans="1:10" ht="20.100000000000001" customHeight="1" x14ac:dyDescent="0.3">
      <c r="A41" s="171" t="s">
        <v>235</v>
      </c>
      <c r="B41" s="166">
        <v>755</v>
      </c>
      <c r="C41" s="167" t="s">
        <v>24</v>
      </c>
      <c r="D41" s="167" t="s">
        <v>28</v>
      </c>
      <c r="E41" s="168" t="s">
        <v>348</v>
      </c>
      <c r="F41" s="167">
        <v>500</v>
      </c>
      <c r="G41" s="172">
        <f>G42</f>
        <v>515083</v>
      </c>
      <c r="H41" s="172">
        <f t="shared" si="15"/>
        <v>515083</v>
      </c>
      <c r="I41" s="172">
        <f t="shared" si="15"/>
        <v>515083</v>
      </c>
      <c r="J41" s="238">
        <f t="shared" si="5"/>
        <v>100</v>
      </c>
    </row>
    <row r="42" spans="1:10" ht="20.100000000000001" customHeight="1" x14ac:dyDescent="0.3">
      <c r="A42" s="171" t="s">
        <v>236</v>
      </c>
      <c r="B42" s="166">
        <v>755</v>
      </c>
      <c r="C42" s="167" t="s">
        <v>24</v>
      </c>
      <c r="D42" s="167" t="s">
        <v>28</v>
      </c>
      <c r="E42" s="168" t="s">
        <v>348</v>
      </c>
      <c r="F42" s="167">
        <v>540</v>
      </c>
      <c r="G42" s="172">
        <v>515083</v>
      </c>
      <c r="H42" s="172">
        <v>515083</v>
      </c>
      <c r="I42" s="220">
        <v>515083</v>
      </c>
      <c r="J42" s="219">
        <f t="shared" si="5"/>
        <v>100</v>
      </c>
    </row>
    <row r="43" spans="1:10" ht="50.1" customHeight="1" x14ac:dyDescent="0.3">
      <c r="A43" s="178" t="s">
        <v>12</v>
      </c>
      <c r="B43" s="181">
        <v>755</v>
      </c>
      <c r="C43" s="158" t="s">
        <v>24</v>
      </c>
      <c r="D43" s="158" t="s">
        <v>29</v>
      </c>
      <c r="E43" s="154" t="s">
        <v>203</v>
      </c>
      <c r="F43" s="154" t="s">
        <v>204</v>
      </c>
      <c r="G43" s="159">
        <f>G44</f>
        <v>67607</v>
      </c>
      <c r="H43" s="159">
        <f t="shared" ref="H43:I53" si="16">H44</f>
        <v>67607</v>
      </c>
      <c r="I43" s="236">
        <f t="shared" si="16"/>
        <v>67607</v>
      </c>
      <c r="J43" s="237">
        <f t="shared" si="5"/>
        <v>100</v>
      </c>
    </row>
    <row r="44" spans="1:10" ht="20.100000000000001" customHeight="1" x14ac:dyDescent="0.3">
      <c r="A44" s="160" t="s">
        <v>237</v>
      </c>
      <c r="B44" s="161">
        <v>755</v>
      </c>
      <c r="C44" s="162" t="s">
        <v>24</v>
      </c>
      <c r="D44" s="162" t="s">
        <v>29</v>
      </c>
      <c r="E44" s="163" t="s">
        <v>238</v>
      </c>
      <c r="F44" s="164" t="s">
        <v>204</v>
      </c>
      <c r="G44" s="165">
        <f>G45</f>
        <v>67607</v>
      </c>
      <c r="H44" s="165">
        <f t="shared" si="16"/>
        <v>67607</v>
      </c>
      <c r="I44" s="165">
        <f t="shared" si="16"/>
        <v>67607</v>
      </c>
      <c r="J44" s="217">
        <f t="shared" si="5"/>
        <v>100</v>
      </c>
    </row>
    <row r="45" spans="1:10" ht="20.100000000000001" customHeight="1" x14ac:dyDescent="0.3">
      <c r="A45" s="171" t="s">
        <v>239</v>
      </c>
      <c r="B45" s="166">
        <v>755</v>
      </c>
      <c r="C45" s="167" t="s">
        <v>24</v>
      </c>
      <c r="D45" s="167" t="s">
        <v>29</v>
      </c>
      <c r="E45" s="168" t="s">
        <v>240</v>
      </c>
      <c r="F45" s="169" t="s">
        <v>204</v>
      </c>
      <c r="G45" s="170">
        <f>G46+G55</f>
        <v>67607</v>
      </c>
      <c r="H45" s="170">
        <f t="shared" ref="H45:I45" si="17">H46+H55</f>
        <v>67607</v>
      </c>
      <c r="I45" s="170">
        <f t="shared" si="17"/>
        <v>67607</v>
      </c>
      <c r="J45" s="218">
        <f t="shared" si="5"/>
        <v>100</v>
      </c>
    </row>
    <row r="46" spans="1:10" ht="35.1" hidden="1" customHeight="1" x14ac:dyDescent="0.3">
      <c r="A46" s="171" t="s">
        <v>233</v>
      </c>
      <c r="B46" s="166">
        <v>755</v>
      </c>
      <c r="C46" s="167" t="s">
        <v>24</v>
      </c>
      <c r="D46" s="167" t="s">
        <v>29</v>
      </c>
      <c r="E46" s="168" t="s">
        <v>241</v>
      </c>
      <c r="F46" s="169" t="s">
        <v>204</v>
      </c>
      <c r="G46" s="170">
        <f>G47</f>
        <v>0</v>
      </c>
      <c r="H46" s="170">
        <f t="shared" si="16"/>
        <v>0</v>
      </c>
      <c r="I46" s="170">
        <f t="shared" si="16"/>
        <v>0</v>
      </c>
      <c r="J46" s="218"/>
    </row>
    <row r="47" spans="1:10" ht="20.100000000000001" hidden="1" customHeight="1" x14ac:dyDescent="0.3">
      <c r="A47" s="171" t="s">
        <v>235</v>
      </c>
      <c r="B47" s="166">
        <v>755</v>
      </c>
      <c r="C47" s="167" t="s">
        <v>24</v>
      </c>
      <c r="D47" s="167" t="s">
        <v>29</v>
      </c>
      <c r="E47" s="168" t="s">
        <v>241</v>
      </c>
      <c r="F47" s="169">
        <v>500</v>
      </c>
      <c r="G47" s="170">
        <f>G48</f>
        <v>0</v>
      </c>
      <c r="H47" s="170">
        <f t="shared" si="16"/>
        <v>0</v>
      </c>
      <c r="I47" s="170">
        <f t="shared" si="16"/>
        <v>0</v>
      </c>
      <c r="J47" s="218"/>
    </row>
    <row r="48" spans="1:10" ht="20.100000000000001" hidden="1" customHeight="1" x14ac:dyDescent="0.3">
      <c r="A48" s="171" t="s">
        <v>236</v>
      </c>
      <c r="B48" s="166">
        <v>755</v>
      </c>
      <c r="C48" s="167" t="s">
        <v>24</v>
      </c>
      <c r="D48" s="167" t="s">
        <v>29</v>
      </c>
      <c r="E48" s="168" t="s">
        <v>241</v>
      </c>
      <c r="F48" s="169">
        <v>540</v>
      </c>
      <c r="G48" s="170">
        <v>0</v>
      </c>
      <c r="H48" s="172">
        <v>0</v>
      </c>
      <c r="I48" s="207">
        <v>0</v>
      </c>
      <c r="J48" s="218"/>
    </row>
    <row r="49" spans="1:12" ht="20.100000000000001" hidden="1" customHeight="1" x14ac:dyDescent="0.3">
      <c r="A49" s="239" t="s">
        <v>185</v>
      </c>
      <c r="B49" s="240">
        <v>755</v>
      </c>
      <c r="C49" s="241" t="s">
        <v>24</v>
      </c>
      <c r="D49" s="241" t="s">
        <v>35</v>
      </c>
      <c r="E49" s="242" t="s">
        <v>203</v>
      </c>
      <c r="F49" s="242" t="s">
        <v>204</v>
      </c>
      <c r="G49" s="236">
        <f>G50</f>
        <v>0</v>
      </c>
      <c r="H49" s="236">
        <f t="shared" si="16"/>
        <v>0</v>
      </c>
      <c r="I49" s="236">
        <f t="shared" si="16"/>
        <v>0</v>
      </c>
      <c r="J49" s="243" t="e">
        <f t="shared" si="5"/>
        <v>#DIV/0!</v>
      </c>
    </row>
    <row r="50" spans="1:12" ht="20.100000000000001" hidden="1" customHeight="1" x14ac:dyDescent="0.3">
      <c r="A50" s="197" t="s">
        <v>242</v>
      </c>
      <c r="B50" s="161">
        <v>755</v>
      </c>
      <c r="C50" s="162" t="s">
        <v>24</v>
      </c>
      <c r="D50" s="162" t="s">
        <v>35</v>
      </c>
      <c r="E50" s="163" t="s">
        <v>243</v>
      </c>
      <c r="F50" s="164" t="s">
        <v>204</v>
      </c>
      <c r="G50" s="165">
        <f>G51</f>
        <v>0</v>
      </c>
      <c r="H50" s="165">
        <f t="shared" si="16"/>
        <v>0</v>
      </c>
      <c r="I50" s="165">
        <f t="shared" si="16"/>
        <v>0</v>
      </c>
      <c r="J50" s="219" t="e">
        <f t="shared" si="5"/>
        <v>#DIV/0!</v>
      </c>
    </row>
    <row r="51" spans="1:12" ht="35.1" hidden="1" customHeight="1" x14ac:dyDescent="0.3">
      <c r="A51" s="160" t="s">
        <v>244</v>
      </c>
      <c r="B51" s="166">
        <v>755</v>
      </c>
      <c r="C51" s="167" t="s">
        <v>24</v>
      </c>
      <c r="D51" s="167" t="s">
        <v>35</v>
      </c>
      <c r="E51" s="168" t="s">
        <v>245</v>
      </c>
      <c r="F51" s="169" t="s">
        <v>204</v>
      </c>
      <c r="G51" s="170">
        <f>G52</f>
        <v>0</v>
      </c>
      <c r="H51" s="170">
        <f t="shared" si="16"/>
        <v>0</v>
      </c>
      <c r="I51" s="170">
        <f t="shared" si="16"/>
        <v>0</v>
      </c>
      <c r="J51" s="219" t="e">
        <f t="shared" si="5"/>
        <v>#DIV/0!</v>
      </c>
    </row>
    <row r="52" spans="1:12" ht="50.1" hidden="1" customHeight="1" x14ac:dyDescent="0.3">
      <c r="A52" s="182" t="s">
        <v>246</v>
      </c>
      <c r="B52" s="166">
        <v>755</v>
      </c>
      <c r="C52" s="167" t="s">
        <v>24</v>
      </c>
      <c r="D52" s="167" t="s">
        <v>35</v>
      </c>
      <c r="E52" s="168" t="s">
        <v>247</v>
      </c>
      <c r="F52" s="169" t="s">
        <v>204</v>
      </c>
      <c r="G52" s="170">
        <f>G53</f>
        <v>0</v>
      </c>
      <c r="H52" s="170">
        <f t="shared" si="16"/>
        <v>0</v>
      </c>
      <c r="I52" s="170">
        <f t="shared" si="16"/>
        <v>0</v>
      </c>
      <c r="J52" s="219" t="e">
        <f t="shared" si="5"/>
        <v>#DIV/0!</v>
      </c>
    </row>
    <row r="53" spans="1:12" ht="35.1" hidden="1" customHeight="1" x14ac:dyDescent="0.3">
      <c r="A53" s="171" t="s">
        <v>226</v>
      </c>
      <c r="B53" s="166">
        <v>755</v>
      </c>
      <c r="C53" s="167" t="s">
        <v>24</v>
      </c>
      <c r="D53" s="167" t="s">
        <v>35</v>
      </c>
      <c r="E53" s="168" t="s">
        <v>247</v>
      </c>
      <c r="F53" s="169" t="s">
        <v>248</v>
      </c>
      <c r="G53" s="170">
        <f>G54</f>
        <v>0</v>
      </c>
      <c r="H53" s="170">
        <f t="shared" si="16"/>
        <v>0</v>
      </c>
      <c r="I53" s="170">
        <f t="shared" si="16"/>
        <v>0</v>
      </c>
      <c r="J53" s="219" t="e">
        <f t="shared" si="5"/>
        <v>#DIV/0!</v>
      </c>
    </row>
    <row r="54" spans="1:12" ht="35.1" hidden="1" customHeight="1" x14ac:dyDescent="0.3">
      <c r="A54" s="171" t="s">
        <v>227</v>
      </c>
      <c r="B54" s="174">
        <v>755</v>
      </c>
      <c r="C54" s="175" t="s">
        <v>24</v>
      </c>
      <c r="D54" s="175" t="s">
        <v>35</v>
      </c>
      <c r="E54" s="176" t="s">
        <v>247</v>
      </c>
      <c r="F54" s="188" t="s">
        <v>249</v>
      </c>
      <c r="G54" s="189"/>
      <c r="H54" s="177"/>
      <c r="I54" s="220"/>
      <c r="J54" s="238" t="e">
        <f t="shared" si="5"/>
        <v>#DIV/0!</v>
      </c>
    </row>
    <row r="55" spans="1:12" ht="48.75" customHeight="1" x14ac:dyDescent="0.3">
      <c r="A55" s="182" t="s">
        <v>349</v>
      </c>
      <c r="B55" s="183">
        <v>755</v>
      </c>
      <c r="C55" s="184" t="s">
        <v>24</v>
      </c>
      <c r="D55" s="184" t="s">
        <v>29</v>
      </c>
      <c r="E55" s="185" t="s">
        <v>350</v>
      </c>
      <c r="F55" s="186" t="s">
        <v>204</v>
      </c>
      <c r="G55" s="187">
        <f>G56</f>
        <v>67607</v>
      </c>
      <c r="H55" s="187">
        <f t="shared" ref="H55:I56" si="18">H56</f>
        <v>67607</v>
      </c>
      <c r="I55" s="187">
        <f t="shared" si="18"/>
        <v>67607</v>
      </c>
      <c r="J55" s="218">
        <f t="shared" si="5"/>
        <v>100</v>
      </c>
    </row>
    <row r="56" spans="1:12" ht="20.100000000000001" customHeight="1" x14ac:dyDescent="0.3">
      <c r="A56" s="171" t="s">
        <v>235</v>
      </c>
      <c r="B56" s="166">
        <v>755</v>
      </c>
      <c r="C56" s="167" t="s">
        <v>24</v>
      </c>
      <c r="D56" s="167" t="s">
        <v>29</v>
      </c>
      <c r="E56" s="168" t="s">
        <v>350</v>
      </c>
      <c r="F56" s="169">
        <v>500</v>
      </c>
      <c r="G56" s="170">
        <f>G57</f>
        <v>67607</v>
      </c>
      <c r="H56" s="170">
        <f t="shared" si="18"/>
        <v>67607</v>
      </c>
      <c r="I56" s="170">
        <f t="shared" si="18"/>
        <v>67607</v>
      </c>
      <c r="J56" s="218">
        <f t="shared" si="5"/>
        <v>100</v>
      </c>
    </row>
    <row r="57" spans="1:12" ht="20.100000000000001" customHeight="1" x14ac:dyDescent="0.3">
      <c r="A57" s="173" t="s">
        <v>236</v>
      </c>
      <c r="B57" s="174">
        <v>755</v>
      </c>
      <c r="C57" s="175" t="s">
        <v>24</v>
      </c>
      <c r="D57" s="175" t="s">
        <v>29</v>
      </c>
      <c r="E57" s="168" t="s">
        <v>350</v>
      </c>
      <c r="F57" s="188">
        <v>540</v>
      </c>
      <c r="G57" s="189">
        <v>67607</v>
      </c>
      <c r="H57" s="189">
        <v>67607</v>
      </c>
      <c r="I57" s="222">
        <v>67607</v>
      </c>
      <c r="J57" s="243">
        <f t="shared" si="5"/>
        <v>100</v>
      </c>
    </row>
    <row r="58" spans="1:12" ht="20.100000000000001" customHeight="1" x14ac:dyDescent="0.3">
      <c r="A58" s="156" t="s">
        <v>13</v>
      </c>
      <c r="B58" s="181">
        <v>755</v>
      </c>
      <c r="C58" s="158" t="s">
        <v>24</v>
      </c>
      <c r="D58" s="158" t="s">
        <v>30</v>
      </c>
      <c r="E58" s="154" t="s">
        <v>203</v>
      </c>
      <c r="F58" s="154" t="s">
        <v>204</v>
      </c>
      <c r="G58" s="159">
        <f>G59</f>
        <v>10000</v>
      </c>
      <c r="H58" s="159">
        <f t="shared" ref="H58:I61" si="19">H59</f>
        <v>5000</v>
      </c>
      <c r="I58" s="159">
        <f t="shared" si="19"/>
        <v>0</v>
      </c>
      <c r="J58" s="243">
        <f t="shared" si="5"/>
        <v>0</v>
      </c>
    </row>
    <row r="59" spans="1:12" ht="20.100000000000001" customHeight="1" x14ac:dyDescent="0.3">
      <c r="A59" s="160" t="s">
        <v>250</v>
      </c>
      <c r="B59" s="161">
        <v>755</v>
      </c>
      <c r="C59" s="162" t="s">
        <v>24</v>
      </c>
      <c r="D59" s="162" t="s">
        <v>30</v>
      </c>
      <c r="E59" s="163" t="s">
        <v>251</v>
      </c>
      <c r="F59" s="164" t="s">
        <v>204</v>
      </c>
      <c r="G59" s="165">
        <f>G60</f>
        <v>10000</v>
      </c>
      <c r="H59" s="165">
        <f t="shared" si="19"/>
        <v>5000</v>
      </c>
      <c r="I59" s="165">
        <f t="shared" si="19"/>
        <v>0</v>
      </c>
      <c r="J59" s="217">
        <f t="shared" si="5"/>
        <v>0</v>
      </c>
    </row>
    <row r="60" spans="1:12" ht="20.100000000000001" customHeight="1" x14ac:dyDescent="0.3">
      <c r="A60" s="171" t="s">
        <v>252</v>
      </c>
      <c r="B60" s="166">
        <v>755</v>
      </c>
      <c r="C60" s="167" t="s">
        <v>24</v>
      </c>
      <c r="D60" s="167" t="s">
        <v>30</v>
      </c>
      <c r="E60" s="168" t="s">
        <v>253</v>
      </c>
      <c r="F60" s="169" t="s">
        <v>204</v>
      </c>
      <c r="G60" s="170">
        <f>G61</f>
        <v>10000</v>
      </c>
      <c r="H60" s="170">
        <f t="shared" si="19"/>
        <v>5000</v>
      </c>
      <c r="I60" s="170">
        <f t="shared" si="19"/>
        <v>0</v>
      </c>
      <c r="J60" s="218">
        <f t="shared" si="5"/>
        <v>0</v>
      </c>
    </row>
    <row r="61" spans="1:12" ht="20.100000000000001" customHeight="1" x14ac:dyDescent="0.3">
      <c r="A61" s="171" t="s">
        <v>231</v>
      </c>
      <c r="B61" s="166">
        <v>755</v>
      </c>
      <c r="C61" s="167" t="s">
        <v>24</v>
      </c>
      <c r="D61" s="167" t="s">
        <v>30</v>
      </c>
      <c r="E61" s="168" t="s">
        <v>253</v>
      </c>
      <c r="F61" s="169">
        <v>800</v>
      </c>
      <c r="G61" s="170">
        <f>G62</f>
        <v>10000</v>
      </c>
      <c r="H61" s="170">
        <f t="shared" si="19"/>
        <v>5000</v>
      </c>
      <c r="I61" s="170">
        <f t="shared" si="19"/>
        <v>0</v>
      </c>
      <c r="J61" s="218">
        <f t="shared" si="5"/>
        <v>0</v>
      </c>
    </row>
    <row r="62" spans="1:12" ht="20.100000000000001" customHeight="1" x14ac:dyDescent="0.3">
      <c r="A62" s="173" t="s">
        <v>254</v>
      </c>
      <c r="B62" s="174">
        <v>755</v>
      </c>
      <c r="C62" s="175" t="s">
        <v>24</v>
      </c>
      <c r="D62" s="175" t="s">
        <v>30</v>
      </c>
      <c r="E62" s="176" t="s">
        <v>253</v>
      </c>
      <c r="F62" s="188">
        <v>870</v>
      </c>
      <c r="G62" s="189">
        <v>10000</v>
      </c>
      <c r="H62" s="177">
        <v>5000</v>
      </c>
      <c r="I62" s="220">
        <v>0</v>
      </c>
      <c r="J62" s="219">
        <f t="shared" si="5"/>
        <v>0</v>
      </c>
    </row>
    <row r="63" spans="1:12" ht="20.100000000000001" customHeight="1" x14ac:dyDescent="0.3">
      <c r="A63" s="156" t="s">
        <v>2</v>
      </c>
      <c r="B63" s="181">
        <v>755</v>
      </c>
      <c r="C63" s="158" t="s">
        <v>24</v>
      </c>
      <c r="D63" s="158" t="s">
        <v>255</v>
      </c>
      <c r="E63" s="154" t="s">
        <v>203</v>
      </c>
      <c r="F63" s="154" t="s">
        <v>204</v>
      </c>
      <c r="G63" s="159">
        <f>G68+G64</f>
        <v>0</v>
      </c>
      <c r="H63" s="159">
        <f t="shared" ref="H63:I63" si="20">H68+H64</f>
        <v>45500.13</v>
      </c>
      <c r="I63" s="159">
        <f t="shared" si="20"/>
        <v>45500.13</v>
      </c>
      <c r="J63" s="223">
        <f t="shared" si="5"/>
        <v>100</v>
      </c>
    </row>
    <row r="64" spans="1:12" s="258" customFormat="1" ht="34.5" hidden="1" customHeight="1" x14ac:dyDescent="0.3">
      <c r="A64" s="171" t="s">
        <v>220</v>
      </c>
      <c r="B64" s="166">
        <v>755</v>
      </c>
      <c r="C64" s="167" t="s">
        <v>24</v>
      </c>
      <c r="D64" s="167" t="s">
        <v>255</v>
      </c>
      <c r="E64" s="168" t="s">
        <v>221</v>
      </c>
      <c r="F64" s="169" t="s">
        <v>204</v>
      </c>
      <c r="G64" s="170">
        <f>G65</f>
        <v>0</v>
      </c>
      <c r="H64" s="170">
        <f>H65</f>
        <v>0</v>
      </c>
      <c r="I64" s="170">
        <f t="shared" ref="I64:J64" si="21">I65</f>
        <v>0</v>
      </c>
      <c r="J64" s="170">
        <f t="shared" si="21"/>
        <v>0</v>
      </c>
      <c r="K64" s="235"/>
      <c r="L64" s="261"/>
    </row>
    <row r="65" spans="1:12" s="258" customFormat="1" ht="87" hidden="1" customHeight="1" x14ac:dyDescent="0.3">
      <c r="A65" s="171" t="s">
        <v>396</v>
      </c>
      <c r="B65" s="166">
        <v>755</v>
      </c>
      <c r="C65" s="184" t="s">
        <v>24</v>
      </c>
      <c r="D65" s="184" t="s">
        <v>255</v>
      </c>
      <c r="E65" s="168" t="s">
        <v>397</v>
      </c>
      <c r="F65" s="169" t="s">
        <v>204</v>
      </c>
      <c r="G65" s="170">
        <f>G66</f>
        <v>0</v>
      </c>
      <c r="H65" s="170">
        <f t="shared" ref="H65:J66" si="22">H66</f>
        <v>0</v>
      </c>
      <c r="I65" s="170">
        <f>I66</f>
        <v>0</v>
      </c>
      <c r="J65" s="170">
        <f t="shared" si="22"/>
        <v>0</v>
      </c>
      <c r="K65" s="235"/>
      <c r="L65" s="261"/>
    </row>
    <row r="66" spans="1:12" s="258" customFormat="1" ht="35.1" hidden="1" customHeight="1" x14ac:dyDescent="0.3">
      <c r="A66" s="171" t="s">
        <v>226</v>
      </c>
      <c r="B66" s="166">
        <v>755</v>
      </c>
      <c r="C66" s="184" t="s">
        <v>24</v>
      </c>
      <c r="D66" s="184" t="s">
        <v>255</v>
      </c>
      <c r="E66" s="168" t="s">
        <v>397</v>
      </c>
      <c r="F66" s="169">
        <v>200</v>
      </c>
      <c r="G66" s="170">
        <f>G67</f>
        <v>0</v>
      </c>
      <c r="H66" s="170">
        <f t="shared" si="22"/>
        <v>0</v>
      </c>
      <c r="I66" s="170">
        <f>I67</f>
        <v>0</v>
      </c>
      <c r="J66" s="170">
        <f t="shared" si="22"/>
        <v>0</v>
      </c>
      <c r="K66" s="235"/>
      <c r="L66" s="261"/>
    </row>
    <row r="67" spans="1:12" s="258" customFormat="1" ht="35.1" hidden="1" customHeight="1" x14ac:dyDescent="0.3">
      <c r="A67" s="171" t="s">
        <v>227</v>
      </c>
      <c r="B67" s="166">
        <v>755</v>
      </c>
      <c r="C67" s="167" t="s">
        <v>24</v>
      </c>
      <c r="D67" s="167" t="s">
        <v>255</v>
      </c>
      <c r="E67" s="168" t="s">
        <v>397</v>
      </c>
      <c r="F67" s="169">
        <v>240</v>
      </c>
      <c r="G67" s="170"/>
      <c r="H67" s="170"/>
      <c r="I67" s="170"/>
      <c r="J67" s="170">
        <v>0</v>
      </c>
      <c r="K67" s="235"/>
      <c r="L67" s="261"/>
    </row>
    <row r="68" spans="1:12" ht="20.100000000000001" customHeight="1" x14ac:dyDescent="0.3">
      <c r="A68" s="182" t="s">
        <v>228</v>
      </c>
      <c r="B68" s="183">
        <v>755</v>
      </c>
      <c r="C68" s="184" t="s">
        <v>24</v>
      </c>
      <c r="D68" s="184" t="s">
        <v>255</v>
      </c>
      <c r="E68" s="185" t="s">
        <v>229</v>
      </c>
      <c r="F68" s="186" t="s">
        <v>204</v>
      </c>
      <c r="G68" s="187">
        <f>G69</f>
        <v>0</v>
      </c>
      <c r="H68" s="187">
        <f t="shared" ref="H68:I68" si="23">H69</f>
        <v>45500.13</v>
      </c>
      <c r="I68" s="187">
        <f t="shared" si="23"/>
        <v>45500.13</v>
      </c>
      <c r="J68" s="244">
        <f t="shared" si="5"/>
        <v>100</v>
      </c>
    </row>
    <row r="69" spans="1:12" ht="20.100000000000001" customHeight="1" x14ac:dyDescent="0.3">
      <c r="A69" s="117" t="s">
        <v>259</v>
      </c>
      <c r="B69" s="166">
        <v>755</v>
      </c>
      <c r="C69" s="167" t="s">
        <v>24</v>
      </c>
      <c r="D69" s="167" t="s">
        <v>255</v>
      </c>
      <c r="E69" s="168" t="s">
        <v>408</v>
      </c>
      <c r="F69" s="169" t="s">
        <v>204</v>
      </c>
      <c r="G69" s="170">
        <f>G70+G74+G72</f>
        <v>0</v>
      </c>
      <c r="H69" s="170">
        <f>H70+H74+H72</f>
        <v>45500.13</v>
      </c>
      <c r="I69" s="170">
        <f>I70+I74+I72</f>
        <v>45500.13</v>
      </c>
      <c r="J69" s="218">
        <f t="shared" si="5"/>
        <v>100</v>
      </c>
    </row>
    <row r="70" spans="1:12" ht="35.1" hidden="1" customHeight="1" x14ac:dyDescent="0.3">
      <c r="A70" s="171" t="s">
        <v>226</v>
      </c>
      <c r="B70" s="166">
        <v>755</v>
      </c>
      <c r="C70" s="167" t="s">
        <v>24</v>
      </c>
      <c r="D70" s="167" t="s">
        <v>255</v>
      </c>
      <c r="E70" s="168" t="s">
        <v>408</v>
      </c>
      <c r="F70" s="169">
        <v>200</v>
      </c>
      <c r="G70" s="170">
        <f>G71</f>
        <v>0</v>
      </c>
      <c r="H70" s="170">
        <f t="shared" ref="H70:I70" si="24">H71</f>
        <v>0</v>
      </c>
      <c r="I70" s="170">
        <f t="shared" si="24"/>
        <v>0</v>
      </c>
      <c r="J70" s="218" t="e">
        <f t="shared" si="5"/>
        <v>#DIV/0!</v>
      </c>
    </row>
    <row r="71" spans="1:12" ht="35.1" hidden="1" customHeight="1" x14ac:dyDescent="0.3">
      <c r="A71" s="171" t="s">
        <v>227</v>
      </c>
      <c r="B71" s="166">
        <v>755</v>
      </c>
      <c r="C71" s="167" t="s">
        <v>24</v>
      </c>
      <c r="D71" s="167" t="s">
        <v>255</v>
      </c>
      <c r="E71" s="168" t="s">
        <v>408</v>
      </c>
      <c r="F71" s="169">
        <v>240</v>
      </c>
      <c r="G71" s="170"/>
      <c r="H71" s="170"/>
      <c r="I71" s="207"/>
      <c r="J71" s="218" t="e">
        <f t="shared" si="5"/>
        <v>#DIV/0!</v>
      </c>
    </row>
    <row r="72" spans="1:12" ht="20.100000000000001" hidden="1" customHeight="1" x14ac:dyDescent="0.3">
      <c r="A72" s="171" t="s">
        <v>235</v>
      </c>
      <c r="B72" s="166">
        <v>755</v>
      </c>
      <c r="C72" s="167" t="s">
        <v>24</v>
      </c>
      <c r="D72" s="167" t="s">
        <v>255</v>
      </c>
      <c r="E72" s="168" t="s">
        <v>408</v>
      </c>
      <c r="F72" s="169">
        <v>500</v>
      </c>
      <c r="G72" s="170">
        <f>G73</f>
        <v>0</v>
      </c>
      <c r="H72" s="170">
        <f t="shared" ref="H72:I72" si="25">H73</f>
        <v>0</v>
      </c>
      <c r="I72" s="170">
        <f t="shared" si="25"/>
        <v>0</v>
      </c>
      <c r="J72" s="218" t="e">
        <f t="shared" si="5"/>
        <v>#DIV/0!</v>
      </c>
    </row>
    <row r="73" spans="1:12" ht="20.100000000000001" hidden="1" customHeight="1" x14ac:dyDescent="0.3">
      <c r="A73" s="171" t="s">
        <v>236</v>
      </c>
      <c r="B73" s="166">
        <v>755</v>
      </c>
      <c r="C73" s="167" t="s">
        <v>24</v>
      </c>
      <c r="D73" s="167" t="s">
        <v>255</v>
      </c>
      <c r="E73" s="168" t="s">
        <v>408</v>
      </c>
      <c r="F73" s="169">
        <v>540</v>
      </c>
      <c r="G73" s="170"/>
      <c r="H73" s="172"/>
      <c r="I73" s="207"/>
      <c r="J73" s="218" t="e">
        <f t="shared" si="5"/>
        <v>#DIV/0!</v>
      </c>
    </row>
    <row r="74" spans="1:12" ht="20.100000000000001" customHeight="1" x14ac:dyDescent="0.3">
      <c r="A74" s="182" t="s">
        <v>231</v>
      </c>
      <c r="B74" s="183">
        <v>755</v>
      </c>
      <c r="C74" s="167" t="s">
        <v>24</v>
      </c>
      <c r="D74" s="167" t="s">
        <v>255</v>
      </c>
      <c r="E74" s="168" t="s">
        <v>408</v>
      </c>
      <c r="F74" s="184">
        <v>800</v>
      </c>
      <c r="G74" s="190">
        <f>G76+G75</f>
        <v>0</v>
      </c>
      <c r="H74" s="190">
        <f>H76+H75</f>
        <v>45500.13</v>
      </c>
      <c r="I74" s="190">
        <f>I76+I75</f>
        <v>45500.13</v>
      </c>
      <c r="J74" s="218">
        <f t="shared" si="5"/>
        <v>100</v>
      </c>
    </row>
    <row r="75" spans="1:12" ht="20.100000000000001" customHeight="1" x14ac:dyDescent="0.3">
      <c r="A75" s="182" t="s">
        <v>257</v>
      </c>
      <c r="B75" s="183">
        <v>755</v>
      </c>
      <c r="C75" s="167" t="s">
        <v>24</v>
      </c>
      <c r="D75" s="167" t="s">
        <v>255</v>
      </c>
      <c r="E75" s="168" t="s">
        <v>408</v>
      </c>
      <c r="F75" s="184" t="s">
        <v>258</v>
      </c>
      <c r="G75" s="256">
        <v>0</v>
      </c>
      <c r="H75" s="190">
        <v>45500.13</v>
      </c>
      <c r="I75" s="207">
        <v>45500.13</v>
      </c>
      <c r="J75" s="219">
        <f t="shared" si="5"/>
        <v>100</v>
      </c>
    </row>
    <row r="76" spans="1:12" ht="20.100000000000001" hidden="1" customHeight="1" x14ac:dyDescent="0.3">
      <c r="A76" s="171" t="s">
        <v>232</v>
      </c>
      <c r="B76" s="166">
        <v>755</v>
      </c>
      <c r="C76" s="167" t="s">
        <v>24</v>
      </c>
      <c r="D76" s="167" t="s">
        <v>255</v>
      </c>
      <c r="E76" s="168" t="s">
        <v>408</v>
      </c>
      <c r="F76" s="167">
        <v>850</v>
      </c>
      <c r="G76" s="254"/>
      <c r="H76" s="172"/>
      <c r="I76" s="220"/>
      <c r="J76" s="223" t="e">
        <f t="shared" si="5"/>
        <v>#DIV/0!</v>
      </c>
    </row>
    <row r="77" spans="1:12" ht="20.100000000000001" customHeight="1" x14ac:dyDescent="0.3">
      <c r="A77" s="156" t="s">
        <v>14</v>
      </c>
      <c r="B77" s="181">
        <v>755</v>
      </c>
      <c r="C77" s="158" t="s">
        <v>26</v>
      </c>
      <c r="D77" s="158" t="s">
        <v>25</v>
      </c>
      <c r="E77" s="154" t="s">
        <v>203</v>
      </c>
      <c r="F77" s="154" t="s">
        <v>204</v>
      </c>
      <c r="G77" s="159">
        <f>G78</f>
        <v>190050.7</v>
      </c>
      <c r="H77" s="159">
        <f t="shared" ref="H77:I79" si="26">H78</f>
        <v>193080.61000000002</v>
      </c>
      <c r="I77" s="159">
        <f t="shared" si="26"/>
        <v>193080.61000000002</v>
      </c>
      <c r="J77" s="223">
        <f t="shared" si="5"/>
        <v>100</v>
      </c>
    </row>
    <row r="78" spans="1:12" ht="20.100000000000001" customHeight="1" x14ac:dyDescent="0.3">
      <c r="A78" s="156" t="s">
        <v>15</v>
      </c>
      <c r="B78" s="181">
        <v>755</v>
      </c>
      <c r="C78" s="158" t="s">
        <v>26</v>
      </c>
      <c r="D78" s="158" t="s">
        <v>27</v>
      </c>
      <c r="E78" s="154" t="s">
        <v>203</v>
      </c>
      <c r="F78" s="154" t="s">
        <v>204</v>
      </c>
      <c r="G78" s="159">
        <f>G79</f>
        <v>190050.7</v>
      </c>
      <c r="H78" s="159">
        <f t="shared" si="26"/>
        <v>193080.61000000002</v>
      </c>
      <c r="I78" s="159">
        <f t="shared" si="26"/>
        <v>193080.61000000002</v>
      </c>
      <c r="J78" s="223">
        <f t="shared" si="5"/>
        <v>100</v>
      </c>
    </row>
    <row r="79" spans="1:12" ht="20.100000000000001" customHeight="1" x14ac:dyDescent="0.3">
      <c r="A79" s="191" t="s">
        <v>260</v>
      </c>
      <c r="B79" s="161">
        <v>755</v>
      </c>
      <c r="C79" s="162" t="s">
        <v>26</v>
      </c>
      <c r="D79" s="162" t="s">
        <v>27</v>
      </c>
      <c r="E79" s="163" t="s">
        <v>261</v>
      </c>
      <c r="F79" s="164" t="s">
        <v>204</v>
      </c>
      <c r="G79" s="165">
        <f>G80</f>
        <v>190050.7</v>
      </c>
      <c r="H79" s="165">
        <f t="shared" si="26"/>
        <v>193080.61000000002</v>
      </c>
      <c r="I79" s="165">
        <f t="shared" si="26"/>
        <v>193080.61000000002</v>
      </c>
      <c r="J79" s="217">
        <f t="shared" si="5"/>
        <v>100</v>
      </c>
    </row>
    <row r="80" spans="1:12" ht="35.1" customHeight="1" x14ac:dyDescent="0.3">
      <c r="A80" s="117" t="s">
        <v>262</v>
      </c>
      <c r="B80" s="166">
        <v>755</v>
      </c>
      <c r="C80" s="167" t="s">
        <v>26</v>
      </c>
      <c r="D80" s="167" t="s">
        <v>27</v>
      </c>
      <c r="E80" s="168" t="s">
        <v>263</v>
      </c>
      <c r="F80" s="167" t="s">
        <v>204</v>
      </c>
      <c r="G80" s="172">
        <f>G81+G83</f>
        <v>190050.7</v>
      </c>
      <c r="H80" s="172">
        <f t="shared" ref="H80:I80" si="27">H81+H83</f>
        <v>193080.61000000002</v>
      </c>
      <c r="I80" s="172">
        <f t="shared" si="27"/>
        <v>193080.61000000002</v>
      </c>
      <c r="J80" s="218">
        <f t="shared" si="5"/>
        <v>100</v>
      </c>
    </row>
    <row r="81" spans="1:10" ht="69.900000000000006" customHeight="1" x14ac:dyDescent="0.3">
      <c r="A81" s="171" t="s">
        <v>211</v>
      </c>
      <c r="B81" s="166">
        <v>755</v>
      </c>
      <c r="C81" s="167" t="s">
        <v>26</v>
      </c>
      <c r="D81" s="167" t="s">
        <v>27</v>
      </c>
      <c r="E81" s="168" t="s">
        <v>263</v>
      </c>
      <c r="F81" s="167">
        <v>100</v>
      </c>
      <c r="G81" s="172">
        <f>G82</f>
        <v>169448.73</v>
      </c>
      <c r="H81" s="172">
        <f t="shared" ref="H81:I81" si="28">H82</f>
        <v>181736.41</v>
      </c>
      <c r="I81" s="172">
        <f t="shared" si="28"/>
        <v>181736.41</v>
      </c>
      <c r="J81" s="218">
        <f t="shared" si="5"/>
        <v>100</v>
      </c>
    </row>
    <row r="82" spans="1:10" ht="35.1" customHeight="1" x14ac:dyDescent="0.3">
      <c r="A82" s="171" t="s">
        <v>212</v>
      </c>
      <c r="B82" s="166">
        <v>755</v>
      </c>
      <c r="C82" s="167" t="s">
        <v>26</v>
      </c>
      <c r="D82" s="167" t="s">
        <v>27</v>
      </c>
      <c r="E82" s="168" t="s">
        <v>263</v>
      </c>
      <c r="F82" s="167">
        <v>120</v>
      </c>
      <c r="G82" s="254">
        <v>169448.73</v>
      </c>
      <c r="H82" s="172">
        <v>181736.41</v>
      </c>
      <c r="I82" s="207">
        <v>181736.41</v>
      </c>
      <c r="J82" s="218">
        <f t="shared" si="5"/>
        <v>100</v>
      </c>
    </row>
    <row r="83" spans="1:10" ht="35.1" customHeight="1" x14ac:dyDescent="0.3">
      <c r="A83" s="171" t="s">
        <v>226</v>
      </c>
      <c r="B83" s="166">
        <v>755</v>
      </c>
      <c r="C83" s="167" t="s">
        <v>26</v>
      </c>
      <c r="D83" s="167" t="s">
        <v>27</v>
      </c>
      <c r="E83" s="168" t="s">
        <v>263</v>
      </c>
      <c r="F83" s="169">
        <v>200</v>
      </c>
      <c r="G83" s="255">
        <f>G84</f>
        <v>20601.97</v>
      </c>
      <c r="H83" s="170">
        <f t="shared" ref="H83" si="29">H84</f>
        <v>11344.2</v>
      </c>
      <c r="I83" s="170">
        <f t="shared" ref="I83" si="30">I84</f>
        <v>11344.2</v>
      </c>
      <c r="J83" s="218">
        <f t="shared" si="5"/>
        <v>100</v>
      </c>
    </row>
    <row r="84" spans="1:10" ht="35.1" customHeight="1" x14ac:dyDescent="0.3">
      <c r="A84" s="173" t="s">
        <v>227</v>
      </c>
      <c r="B84" s="174">
        <v>755</v>
      </c>
      <c r="C84" s="175" t="s">
        <v>26</v>
      </c>
      <c r="D84" s="175" t="s">
        <v>27</v>
      </c>
      <c r="E84" s="168" t="s">
        <v>263</v>
      </c>
      <c r="F84" s="188">
        <v>240</v>
      </c>
      <c r="G84" s="257">
        <v>20601.97</v>
      </c>
      <c r="H84" s="189">
        <v>11344.2</v>
      </c>
      <c r="I84" s="220">
        <v>11344.2</v>
      </c>
      <c r="J84" s="219">
        <f t="shared" si="5"/>
        <v>100</v>
      </c>
    </row>
    <row r="85" spans="1:10" ht="35.1" customHeight="1" x14ac:dyDescent="0.3">
      <c r="A85" s="156" t="s">
        <v>20</v>
      </c>
      <c r="B85" s="181">
        <v>755</v>
      </c>
      <c r="C85" s="158" t="s">
        <v>27</v>
      </c>
      <c r="D85" s="158" t="s">
        <v>25</v>
      </c>
      <c r="E85" s="154" t="s">
        <v>203</v>
      </c>
      <c r="F85" s="154" t="s">
        <v>204</v>
      </c>
      <c r="G85" s="159">
        <f t="shared" ref="G85:I104" si="31">G86</f>
        <v>25000</v>
      </c>
      <c r="H85" s="159">
        <f t="shared" si="31"/>
        <v>6068</v>
      </c>
      <c r="I85" s="159">
        <f t="shared" si="31"/>
        <v>6068</v>
      </c>
      <c r="J85" s="223">
        <f t="shared" si="5"/>
        <v>100</v>
      </c>
    </row>
    <row r="86" spans="1:10" ht="49.5" customHeight="1" x14ac:dyDescent="0.3">
      <c r="A86" s="192" t="s">
        <v>37</v>
      </c>
      <c r="B86" s="181">
        <v>755</v>
      </c>
      <c r="C86" s="158" t="s">
        <v>27</v>
      </c>
      <c r="D86" s="158" t="s">
        <v>31</v>
      </c>
      <c r="E86" s="154" t="s">
        <v>203</v>
      </c>
      <c r="F86" s="154" t="s">
        <v>204</v>
      </c>
      <c r="G86" s="159">
        <f>G101+G92+G87+G97</f>
        <v>25000</v>
      </c>
      <c r="H86" s="159">
        <f t="shared" ref="H86:I86" si="32">H101+H92+H87+H97</f>
        <v>6068</v>
      </c>
      <c r="I86" s="159">
        <f t="shared" si="32"/>
        <v>6068</v>
      </c>
      <c r="J86" s="223">
        <f t="shared" si="5"/>
        <v>100</v>
      </c>
    </row>
    <row r="87" spans="1:10" ht="65.25" hidden="1" customHeight="1" x14ac:dyDescent="0.3">
      <c r="A87" s="171" t="s">
        <v>406</v>
      </c>
      <c r="B87" s="166">
        <v>755</v>
      </c>
      <c r="C87" s="167" t="s">
        <v>27</v>
      </c>
      <c r="D87" s="167" t="s">
        <v>31</v>
      </c>
      <c r="E87" s="168" t="s">
        <v>371</v>
      </c>
      <c r="F87" s="167" t="s">
        <v>204</v>
      </c>
      <c r="G87" s="172">
        <f>G88</f>
        <v>0</v>
      </c>
      <c r="H87" s="172">
        <f>H88</f>
        <v>0</v>
      </c>
      <c r="I87" s="172">
        <f>I88</f>
        <v>0</v>
      </c>
      <c r="J87" s="217" t="e">
        <f t="shared" si="5"/>
        <v>#DIV/0!</v>
      </c>
    </row>
    <row r="88" spans="1:10" ht="36" hidden="1" customHeight="1" x14ac:dyDescent="0.3">
      <c r="A88" s="171" t="s">
        <v>372</v>
      </c>
      <c r="B88" s="166">
        <v>755</v>
      </c>
      <c r="C88" s="167" t="s">
        <v>27</v>
      </c>
      <c r="D88" s="167" t="s">
        <v>31</v>
      </c>
      <c r="E88" s="168" t="s">
        <v>373</v>
      </c>
      <c r="F88" s="167" t="s">
        <v>204</v>
      </c>
      <c r="G88" s="172">
        <f t="shared" ref="G88:I90" si="33">G89</f>
        <v>0</v>
      </c>
      <c r="H88" s="172">
        <f t="shared" si="33"/>
        <v>0</v>
      </c>
      <c r="I88" s="172">
        <f t="shared" si="33"/>
        <v>0</v>
      </c>
      <c r="J88" s="218" t="e">
        <f t="shared" si="5"/>
        <v>#DIV/0!</v>
      </c>
    </row>
    <row r="89" spans="1:10" ht="36.75" hidden="1" customHeight="1" x14ac:dyDescent="0.3">
      <c r="A89" s="171" t="s">
        <v>374</v>
      </c>
      <c r="B89" s="166">
        <v>755</v>
      </c>
      <c r="C89" s="167" t="s">
        <v>27</v>
      </c>
      <c r="D89" s="167" t="s">
        <v>31</v>
      </c>
      <c r="E89" s="168" t="s">
        <v>375</v>
      </c>
      <c r="F89" s="167" t="s">
        <v>204</v>
      </c>
      <c r="G89" s="172">
        <f t="shared" si="33"/>
        <v>0</v>
      </c>
      <c r="H89" s="172">
        <f t="shared" si="33"/>
        <v>0</v>
      </c>
      <c r="I89" s="172">
        <f t="shared" si="33"/>
        <v>0</v>
      </c>
      <c r="J89" s="218" t="e">
        <f t="shared" si="5"/>
        <v>#DIV/0!</v>
      </c>
    </row>
    <row r="90" spans="1:10" ht="35.1" hidden="1" customHeight="1" x14ac:dyDescent="0.3">
      <c r="A90" s="171" t="s">
        <v>226</v>
      </c>
      <c r="B90" s="166">
        <v>755</v>
      </c>
      <c r="C90" s="167" t="s">
        <v>27</v>
      </c>
      <c r="D90" s="167" t="s">
        <v>31</v>
      </c>
      <c r="E90" s="168" t="s">
        <v>375</v>
      </c>
      <c r="F90" s="167" t="s">
        <v>248</v>
      </c>
      <c r="G90" s="172">
        <f t="shared" si="33"/>
        <v>0</v>
      </c>
      <c r="H90" s="172">
        <f t="shared" si="33"/>
        <v>0</v>
      </c>
      <c r="I90" s="172">
        <f t="shared" si="33"/>
        <v>0</v>
      </c>
      <c r="J90" s="218" t="e">
        <f t="shared" si="5"/>
        <v>#DIV/0!</v>
      </c>
    </row>
    <row r="91" spans="1:10" ht="35.1" hidden="1" customHeight="1" x14ac:dyDescent="0.3">
      <c r="A91" s="171" t="s">
        <v>227</v>
      </c>
      <c r="B91" s="166">
        <v>755</v>
      </c>
      <c r="C91" s="167" t="s">
        <v>27</v>
      </c>
      <c r="D91" s="167" t="s">
        <v>31</v>
      </c>
      <c r="E91" s="168" t="s">
        <v>375</v>
      </c>
      <c r="F91" s="167" t="s">
        <v>249</v>
      </c>
      <c r="G91" s="172">
        <v>0</v>
      </c>
      <c r="H91" s="172"/>
      <c r="I91" s="247"/>
      <c r="J91" s="218" t="e">
        <f t="shared" si="5"/>
        <v>#DIV/0!</v>
      </c>
    </row>
    <row r="92" spans="1:10" ht="50.1" hidden="1" customHeight="1" x14ac:dyDescent="0.3">
      <c r="A92" s="182" t="s">
        <v>264</v>
      </c>
      <c r="B92" s="166">
        <v>755</v>
      </c>
      <c r="C92" s="162" t="s">
        <v>27</v>
      </c>
      <c r="D92" s="162" t="s">
        <v>31</v>
      </c>
      <c r="E92" s="185" t="s">
        <v>265</v>
      </c>
      <c r="F92" s="184" t="s">
        <v>204</v>
      </c>
      <c r="G92" s="190">
        <f>G93</f>
        <v>0</v>
      </c>
      <c r="H92" s="190">
        <f>H93</f>
        <v>0</v>
      </c>
      <c r="I92" s="190">
        <f>I93</f>
        <v>0</v>
      </c>
      <c r="J92" s="244" t="e">
        <f t="shared" si="5"/>
        <v>#DIV/0!</v>
      </c>
    </row>
    <row r="93" spans="1:10" ht="35.1" hidden="1" customHeight="1" x14ac:dyDescent="0.3">
      <c r="A93" s="171" t="s">
        <v>266</v>
      </c>
      <c r="B93" s="166">
        <v>755</v>
      </c>
      <c r="C93" s="162" t="s">
        <v>27</v>
      </c>
      <c r="D93" s="162" t="s">
        <v>31</v>
      </c>
      <c r="E93" s="168" t="s">
        <v>267</v>
      </c>
      <c r="F93" s="167" t="s">
        <v>204</v>
      </c>
      <c r="G93" s="172">
        <f t="shared" ref="G93:I95" si="34">G94</f>
        <v>0</v>
      </c>
      <c r="H93" s="172">
        <f t="shared" si="34"/>
        <v>0</v>
      </c>
      <c r="I93" s="172">
        <f t="shared" si="34"/>
        <v>0</v>
      </c>
      <c r="J93" s="218" t="e">
        <f t="shared" si="5"/>
        <v>#DIV/0!</v>
      </c>
    </row>
    <row r="94" spans="1:10" ht="20.100000000000001" hidden="1" customHeight="1" x14ac:dyDescent="0.3">
      <c r="A94" s="171" t="s">
        <v>268</v>
      </c>
      <c r="B94" s="166">
        <v>755</v>
      </c>
      <c r="C94" s="162" t="s">
        <v>27</v>
      </c>
      <c r="D94" s="162" t="s">
        <v>31</v>
      </c>
      <c r="E94" s="168" t="s">
        <v>269</v>
      </c>
      <c r="F94" s="167" t="s">
        <v>204</v>
      </c>
      <c r="G94" s="172">
        <f t="shared" si="34"/>
        <v>0</v>
      </c>
      <c r="H94" s="172">
        <f t="shared" si="34"/>
        <v>0</v>
      </c>
      <c r="I94" s="172">
        <f t="shared" si="34"/>
        <v>0</v>
      </c>
      <c r="J94" s="218" t="e">
        <f t="shared" si="5"/>
        <v>#DIV/0!</v>
      </c>
    </row>
    <row r="95" spans="1:10" ht="35.1" hidden="1" customHeight="1" x14ac:dyDescent="0.3">
      <c r="A95" s="171" t="s">
        <v>226</v>
      </c>
      <c r="B95" s="166">
        <v>755</v>
      </c>
      <c r="C95" s="162" t="s">
        <v>27</v>
      </c>
      <c r="D95" s="162" t="s">
        <v>31</v>
      </c>
      <c r="E95" s="168" t="s">
        <v>269</v>
      </c>
      <c r="F95" s="167" t="s">
        <v>248</v>
      </c>
      <c r="G95" s="172">
        <f t="shared" si="34"/>
        <v>0</v>
      </c>
      <c r="H95" s="172">
        <f t="shared" si="34"/>
        <v>0</v>
      </c>
      <c r="I95" s="172">
        <f t="shared" si="34"/>
        <v>0</v>
      </c>
      <c r="J95" s="218" t="e">
        <f t="shared" si="5"/>
        <v>#DIV/0!</v>
      </c>
    </row>
    <row r="96" spans="1:10" ht="35.1" hidden="1" customHeight="1" x14ac:dyDescent="0.3">
      <c r="A96" s="171" t="s">
        <v>227</v>
      </c>
      <c r="B96" s="166">
        <v>755</v>
      </c>
      <c r="C96" s="162" t="s">
        <v>27</v>
      </c>
      <c r="D96" s="162" t="s">
        <v>31</v>
      </c>
      <c r="E96" s="168" t="s">
        <v>269</v>
      </c>
      <c r="F96" s="167" t="s">
        <v>249</v>
      </c>
      <c r="G96" s="172"/>
      <c r="H96" s="172"/>
      <c r="I96" s="207"/>
      <c r="J96" s="218" t="e">
        <f t="shared" si="5"/>
        <v>#DIV/0!</v>
      </c>
    </row>
    <row r="97" spans="1:10" ht="35.1" customHeight="1" x14ac:dyDescent="0.3">
      <c r="A97" s="264" t="s">
        <v>411</v>
      </c>
      <c r="B97" s="183">
        <v>755</v>
      </c>
      <c r="C97" s="184" t="s">
        <v>27</v>
      </c>
      <c r="D97" s="184" t="s">
        <v>31</v>
      </c>
      <c r="E97" s="185" t="s">
        <v>410</v>
      </c>
      <c r="F97" s="186" t="s">
        <v>204</v>
      </c>
      <c r="G97" s="187">
        <f t="shared" si="31"/>
        <v>0</v>
      </c>
      <c r="H97" s="187">
        <f t="shared" si="31"/>
        <v>5000</v>
      </c>
      <c r="I97" s="187">
        <f t="shared" si="31"/>
        <v>5000</v>
      </c>
      <c r="J97" s="218">
        <f t="shared" ref="J97" si="35">I97/H97*100</f>
        <v>100</v>
      </c>
    </row>
    <row r="98" spans="1:10" ht="65.25" customHeight="1" x14ac:dyDescent="0.3">
      <c r="A98" s="117" t="s">
        <v>273</v>
      </c>
      <c r="B98" s="166">
        <v>755</v>
      </c>
      <c r="C98" s="167" t="s">
        <v>27</v>
      </c>
      <c r="D98" s="167" t="s">
        <v>31</v>
      </c>
      <c r="E98" s="168" t="s">
        <v>409</v>
      </c>
      <c r="F98" s="169" t="s">
        <v>204</v>
      </c>
      <c r="G98" s="170">
        <f t="shared" ref="G98:I99" si="36">G99</f>
        <v>0</v>
      </c>
      <c r="H98" s="170">
        <f t="shared" si="36"/>
        <v>5000</v>
      </c>
      <c r="I98" s="170">
        <f t="shared" si="36"/>
        <v>5000</v>
      </c>
      <c r="J98" s="218">
        <f>I98/H98*100</f>
        <v>100</v>
      </c>
    </row>
    <row r="99" spans="1:10" ht="35.1" customHeight="1" x14ac:dyDescent="0.3">
      <c r="A99" s="171" t="s">
        <v>226</v>
      </c>
      <c r="B99" s="166">
        <v>755</v>
      </c>
      <c r="C99" s="167" t="s">
        <v>27</v>
      </c>
      <c r="D99" s="167" t="s">
        <v>31</v>
      </c>
      <c r="E99" s="168" t="s">
        <v>409</v>
      </c>
      <c r="F99" s="169">
        <v>200</v>
      </c>
      <c r="G99" s="170">
        <f t="shared" si="36"/>
        <v>0</v>
      </c>
      <c r="H99" s="170">
        <f t="shared" si="36"/>
        <v>5000</v>
      </c>
      <c r="I99" s="170">
        <f t="shared" si="36"/>
        <v>5000</v>
      </c>
      <c r="J99" s="218">
        <f>I99/H99*100</f>
        <v>100</v>
      </c>
    </row>
    <row r="100" spans="1:10" ht="35.1" customHeight="1" x14ac:dyDescent="0.3">
      <c r="A100" s="171" t="s">
        <v>227</v>
      </c>
      <c r="B100" s="166">
        <v>755</v>
      </c>
      <c r="C100" s="167" t="s">
        <v>27</v>
      </c>
      <c r="D100" s="167" t="s">
        <v>31</v>
      </c>
      <c r="E100" s="168" t="s">
        <v>409</v>
      </c>
      <c r="F100" s="169">
        <v>240</v>
      </c>
      <c r="G100" s="170">
        <v>0</v>
      </c>
      <c r="H100" s="170">
        <v>5000</v>
      </c>
      <c r="I100" s="207">
        <v>5000</v>
      </c>
      <c r="J100" s="218">
        <f>I100/H100*100</f>
        <v>100</v>
      </c>
    </row>
    <row r="101" spans="1:10" ht="51" customHeight="1" x14ac:dyDescent="0.3">
      <c r="A101" s="265" t="s">
        <v>412</v>
      </c>
      <c r="B101" s="183">
        <v>755</v>
      </c>
      <c r="C101" s="184" t="s">
        <v>27</v>
      </c>
      <c r="D101" s="184" t="s">
        <v>31</v>
      </c>
      <c r="E101" s="185" t="s">
        <v>270</v>
      </c>
      <c r="F101" s="186" t="s">
        <v>204</v>
      </c>
      <c r="G101" s="187">
        <f t="shared" si="31"/>
        <v>25000</v>
      </c>
      <c r="H101" s="187">
        <f t="shared" si="31"/>
        <v>1068</v>
      </c>
      <c r="I101" s="187">
        <f t="shared" si="31"/>
        <v>1068</v>
      </c>
      <c r="J101" s="218">
        <f t="shared" si="5"/>
        <v>100</v>
      </c>
    </row>
    <row r="102" spans="1:10" ht="35.1" customHeight="1" x14ac:dyDescent="0.3">
      <c r="A102" s="117" t="s">
        <v>271</v>
      </c>
      <c r="B102" s="166">
        <v>755</v>
      </c>
      <c r="C102" s="167" t="s">
        <v>27</v>
      </c>
      <c r="D102" s="167" t="s">
        <v>31</v>
      </c>
      <c r="E102" s="168" t="s">
        <v>272</v>
      </c>
      <c r="F102" s="169" t="s">
        <v>204</v>
      </c>
      <c r="G102" s="170">
        <f>G103</f>
        <v>25000</v>
      </c>
      <c r="H102" s="170">
        <f>H103</f>
        <v>1068</v>
      </c>
      <c r="I102" s="170">
        <f>I103</f>
        <v>1068</v>
      </c>
      <c r="J102" s="218">
        <f t="shared" si="5"/>
        <v>100</v>
      </c>
    </row>
    <row r="103" spans="1:10" ht="45.75" customHeight="1" x14ac:dyDescent="0.3">
      <c r="A103" s="117" t="s">
        <v>274</v>
      </c>
      <c r="B103" s="166">
        <v>755</v>
      </c>
      <c r="C103" s="167" t="s">
        <v>27</v>
      </c>
      <c r="D103" s="167" t="s">
        <v>31</v>
      </c>
      <c r="E103" s="168" t="s">
        <v>275</v>
      </c>
      <c r="F103" s="169" t="s">
        <v>204</v>
      </c>
      <c r="G103" s="170">
        <f t="shared" si="31"/>
        <v>25000</v>
      </c>
      <c r="H103" s="170">
        <f t="shared" si="31"/>
        <v>1068</v>
      </c>
      <c r="I103" s="170">
        <f t="shared" si="31"/>
        <v>1068</v>
      </c>
      <c r="J103" s="218">
        <f t="shared" ref="J103:J174" si="37">I103/H103*100</f>
        <v>100</v>
      </c>
    </row>
    <row r="104" spans="1:10" ht="35.1" customHeight="1" x14ac:dyDescent="0.3">
      <c r="A104" s="171" t="s">
        <v>226</v>
      </c>
      <c r="B104" s="166">
        <v>755</v>
      </c>
      <c r="C104" s="167" t="s">
        <v>27</v>
      </c>
      <c r="D104" s="167" t="s">
        <v>31</v>
      </c>
      <c r="E104" s="168" t="s">
        <v>275</v>
      </c>
      <c r="F104" s="169">
        <v>200</v>
      </c>
      <c r="G104" s="170">
        <f t="shared" si="31"/>
        <v>25000</v>
      </c>
      <c r="H104" s="170">
        <f t="shared" si="31"/>
        <v>1068</v>
      </c>
      <c r="I104" s="170">
        <f t="shared" si="31"/>
        <v>1068</v>
      </c>
      <c r="J104" s="218">
        <f t="shared" si="37"/>
        <v>100</v>
      </c>
    </row>
    <row r="105" spans="1:10" ht="35.1" customHeight="1" x14ac:dyDescent="0.3">
      <c r="A105" s="171" t="s">
        <v>227</v>
      </c>
      <c r="B105" s="166">
        <v>755</v>
      </c>
      <c r="C105" s="167" t="s">
        <v>27</v>
      </c>
      <c r="D105" s="167" t="s">
        <v>31</v>
      </c>
      <c r="E105" s="168" t="s">
        <v>275</v>
      </c>
      <c r="F105" s="169">
        <v>240</v>
      </c>
      <c r="G105" s="170">
        <v>25000</v>
      </c>
      <c r="H105" s="170">
        <v>1068</v>
      </c>
      <c r="I105" s="221">
        <v>1068</v>
      </c>
      <c r="J105" s="219">
        <f t="shared" si="37"/>
        <v>100</v>
      </c>
    </row>
    <row r="106" spans="1:10" ht="35.1" hidden="1" customHeight="1" x14ac:dyDescent="0.3">
      <c r="A106" s="171" t="s">
        <v>276</v>
      </c>
      <c r="B106" s="166">
        <v>755</v>
      </c>
      <c r="C106" s="167" t="s">
        <v>27</v>
      </c>
      <c r="D106" s="167" t="s">
        <v>31</v>
      </c>
      <c r="E106" s="168" t="s">
        <v>277</v>
      </c>
      <c r="F106" s="169">
        <v>600</v>
      </c>
      <c r="G106" s="170"/>
      <c r="H106" s="172"/>
      <c r="I106" s="222"/>
      <c r="J106" s="219" t="e">
        <f t="shared" si="37"/>
        <v>#DIV/0!</v>
      </c>
    </row>
    <row r="107" spans="1:10" ht="20.100000000000001" hidden="1" customHeight="1" x14ac:dyDescent="0.3">
      <c r="A107" s="173" t="s">
        <v>278</v>
      </c>
      <c r="B107" s="174">
        <v>755</v>
      </c>
      <c r="C107" s="175" t="s">
        <v>27</v>
      </c>
      <c r="D107" s="175" t="s">
        <v>31</v>
      </c>
      <c r="E107" s="176" t="s">
        <v>279</v>
      </c>
      <c r="F107" s="188">
        <v>630</v>
      </c>
      <c r="G107" s="189"/>
      <c r="H107" s="177"/>
      <c r="I107" s="222"/>
      <c r="J107" s="219" t="e">
        <f t="shared" si="37"/>
        <v>#DIV/0!</v>
      </c>
    </row>
    <row r="108" spans="1:10" ht="20.100000000000001" customHeight="1" x14ac:dyDescent="0.3">
      <c r="A108" s="156" t="s">
        <v>3</v>
      </c>
      <c r="B108" s="181">
        <v>755</v>
      </c>
      <c r="C108" s="158" t="s">
        <v>28</v>
      </c>
      <c r="D108" s="158" t="s">
        <v>25</v>
      </c>
      <c r="E108" s="154" t="s">
        <v>203</v>
      </c>
      <c r="F108" s="154" t="s">
        <v>204</v>
      </c>
      <c r="G108" s="179">
        <f t="shared" ref="G108:I113" si="38">G109</f>
        <v>0</v>
      </c>
      <c r="H108" s="179">
        <f t="shared" si="38"/>
        <v>1195787.46</v>
      </c>
      <c r="I108" s="179">
        <f t="shared" si="38"/>
        <v>1195787.46</v>
      </c>
      <c r="J108" s="223">
        <f t="shared" si="37"/>
        <v>100</v>
      </c>
    </row>
    <row r="109" spans="1:10" ht="20.100000000000001" customHeight="1" x14ac:dyDescent="0.3">
      <c r="A109" s="156" t="s">
        <v>4</v>
      </c>
      <c r="B109" s="181">
        <v>755</v>
      </c>
      <c r="C109" s="158" t="s">
        <v>28</v>
      </c>
      <c r="D109" s="158" t="s">
        <v>32</v>
      </c>
      <c r="E109" s="154" t="s">
        <v>203</v>
      </c>
      <c r="F109" s="154" t="s">
        <v>204</v>
      </c>
      <c r="G109" s="179">
        <f t="shared" si="38"/>
        <v>0</v>
      </c>
      <c r="H109" s="179">
        <f t="shared" si="38"/>
        <v>1195787.46</v>
      </c>
      <c r="I109" s="179">
        <f t="shared" si="38"/>
        <v>1195787.46</v>
      </c>
      <c r="J109" s="223">
        <f t="shared" si="37"/>
        <v>100</v>
      </c>
    </row>
    <row r="110" spans="1:10" ht="50.25" customHeight="1" x14ac:dyDescent="0.3">
      <c r="A110" s="191" t="s">
        <v>381</v>
      </c>
      <c r="B110" s="161">
        <v>755</v>
      </c>
      <c r="C110" s="162" t="s">
        <v>28</v>
      </c>
      <c r="D110" s="162" t="s">
        <v>32</v>
      </c>
      <c r="E110" s="163" t="s">
        <v>280</v>
      </c>
      <c r="F110" s="164" t="s">
        <v>204</v>
      </c>
      <c r="G110" s="165">
        <f t="shared" si="38"/>
        <v>0</v>
      </c>
      <c r="H110" s="165">
        <f t="shared" si="38"/>
        <v>1195787.46</v>
      </c>
      <c r="I110" s="165">
        <f t="shared" si="38"/>
        <v>1195787.46</v>
      </c>
      <c r="J110" s="217">
        <f t="shared" si="37"/>
        <v>100</v>
      </c>
    </row>
    <row r="111" spans="1:10" ht="48.75" customHeight="1" x14ac:dyDescent="0.3">
      <c r="A111" s="193" t="s">
        <v>281</v>
      </c>
      <c r="B111" s="183">
        <v>755</v>
      </c>
      <c r="C111" s="184" t="s">
        <v>28</v>
      </c>
      <c r="D111" s="184" t="s">
        <v>32</v>
      </c>
      <c r="E111" s="185" t="s">
        <v>282</v>
      </c>
      <c r="F111" s="186" t="s">
        <v>204</v>
      </c>
      <c r="G111" s="187">
        <f t="shared" si="38"/>
        <v>0</v>
      </c>
      <c r="H111" s="187">
        <f t="shared" si="38"/>
        <v>1195787.46</v>
      </c>
      <c r="I111" s="187">
        <f t="shared" si="38"/>
        <v>1195787.46</v>
      </c>
      <c r="J111" s="218">
        <f t="shared" si="37"/>
        <v>100</v>
      </c>
    </row>
    <row r="112" spans="1:10" ht="54" customHeight="1" x14ac:dyDescent="0.3">
      <c r="A112" s="117" t="s">
        <v>283</v>
      </c>
      <c r="B112" s="166">
        <v>755</v>
      </c>
      <c r="C112" s="167" t="s">
        <v>28</v>
      </c>
      <c r="D112" s="167" t="s">
        <v>32</v>
      </c>
      <c r="E112" s="168" t="s">
        <v>284</v>
      </c>
      <c r="F112" s="169" t="s">
        <v>204</v>
      </c>
      <c r="G112" s="170">
        <f t="shared" si="38"/>
        <v>0</v>
      </c>
      <c r="H112" s="170">
        <f t="shared" si="38"/>
        <v>1195787.46</v>
      </c>
      <c r="I112" s="170">
        <f t="shared" si="38"/>
        <v>1195787.46</v>
      </c>
      <c r="J112" s="218">
        <f t="shared" si="37"/>
        <v>100</v>
      </c>
    </row>
    <row r="113" spans="1:10" ht="21" customHeight="1" x14ac:dyDescent="0.3">
      <c r="A113" s="117" t="s">
        <v>285</v>
      </c>
      <c r="B113" s="166">
        <v>755</v>
      </c>
      <c r="C113" s="167" t="s">
        <v>28</v>
      </c>
      <c r="D113" s="167" t="s">
        <v>32</v>
      </c>
      <c r="E113" s="168" t="s">
        <v>286</v>
      </c>
      <c r="F113" s="169" t="s">
        <v>204</v>
      </c>
      <c r="G113" s="170">
        <f t="shared" si="38"/>
        <v>0</v>
      </c>
      <c r="H113" s="170">
        <f t="shared" si="38"/>
        <v>1195787.46</v>
      </c>
      <c r="I113" s="170">
        <f t="shared" si="38"/>
        <v>1195787.46</v>
      </c>
      <c r="J113" s="218">
        <f t="shared" si="37"/>
        <v>100</v>
      </c>
    </row>
    <row r="114" spans="1:10" ht="35.1" customHeight="1" x14ac:dyDescent="0.3">
      <c r="A114" s="117" t="s">
        <v>226</v>
      </c>
      <c r="B114" s="166">
        <v>755</v>
      </c>
      <c r="C114" s="167" t="s">
        <v>28</v>
      </c>
      <c r="D114" s="167" t="s">
        <v>32</v>
      </c>
      <c r="E114" s="168" t="s">
        <v>286</v>
      </c>
      <c r="F114" s="169">
        <v>200</v>
      </c>
      <c r="G114" s="170">
        <f>G115</f>
        <v>0</v>
      </c>
      <c r="H114" s="170">
        <f>H115</f>
        <v>1195787.46</v>
      </c>
      <c r="I114" s="170">
        <f>I115</f>
        <v>1195787.46</v>
      </c>
      <c r="J114" s="218">
        <f t="shared" si="37"/>
        <v>100</v>
      </c>
    </row>
    <row r="115" spans="1:10" ht="35.1" customHeight="1" x14ac:dyDescent="0.3">
      <c r="A115" s="117" t="s">
        <v>227</v>
      </c>
      <c r="B115" s="166">
        <v>755</v>
      </c>
      <c r="C115" s="167" t="s">
        <v>28</v>
      </c>
      <c r="D115" s="167" t="s">
        <v>32</v>
      </c>
      <c r="E115" s="168" t="s">
        <v>286</v>
      </c>
      <c r="F115" s="169">
        <v>240</v>
      </c>
      <c r="G115" s="170">
        <v>0</v>
      </c>
      <c r="H115" s="172">
        <v>1195787.46</v>
      </c>
      <c r="I115" s="172">
        <v>1195787.46</v>
      </c>
      <c r="J115" s="219">
        <f t="shared" si="37"/>
        <v>100</v>
      </c>
    </row>
    <row r="116" spans="1:10" ht="35.1" hidden="1" customHeight="1" x14ac:dyDescent="0.3">
      <c r="A116" s="191" t="s">
        <v>287</v>
      </c>
      <c r="B116" s="161">
        <v>755</v>
      </c>
      <c r="C116" s="162" t="s">
        <v>28</v>
      </c>
      <c r="D116" s="162" t="s">
        <v>32</v>
      </c>
      <c r="E116" s="163" t="s">
        <v>288</v>
      </c>
      <c r="F116" s="164"/>
      <c r="G116" s="165"/>
      <c r="H116" s="180"/>
      <c r="I116" s="222"/>
      <c r="J116" s="219" t="e">
        <f t="shared" si="37"/>
        <v>#DIV/0!</v>
      </c>
    </row>
    <row r="117" spans="1:10" ht="90" hidden="1" customHeight="1" x14ac:dyDescent="0.3">
      <c r="A117" s="117" t="s">
        <v>289</v>
      </c>
      <c r="B117" s="166">
        <v>755</v>
      </c>
      <c r="C117" s="167" t="s">
        <v>28</v>
      </c>
      <c r="D117" s="167" t="s">
        <v>32</v>
      </c>
      <c r="E117" s="168" t="s">
        <v>290</v>
      </c>
      <c r="F117" s="169"/>
      <c r="G117" s="170"/>
      <c r="H117" s="172"/>
      <c r="I117" s="222"/>
      <c r="J117" s="219" t="e">
        <f t="shared" si="37"/>
        <v>#DIV/0!</v>
      </c>
    </row>
    <row r="118" spans="1:10" ht="35.1" hidden="1" customHeight="1" x14ac:dyDescent="0.3">
      <c r="A118" s="117" t="s">
        <v>226</v>
      </c>
      <c r="B118" s="166">
        <v>755</v>
      </c>
      <c r="C118" s="167" t="s">
        <v>28</v>
      </c>
      <c r="D118" s="167" t="s">
        <v>32</v>
      </c>
      <c r="E118" s="168" t="s">
        <v>290</v>
      </c>
      <c r="F118" s="169">
        <v>200</v>
      </c>
      <c r="G118" s="170"/>
      <c r="H118" s="172"/>
      <c r="I118" s="222"/>
      <c r="J118" s="219" t="e">
        <f t="shared" si="37"/>
        <v>#DIV/0!</v>
      </c>
    </row>
    <row r="119" spans="1:10" ht="35.1" hidden="1" customHeight="1" x14ac:dyDescent="0.3">
      <c r="A119" s="117" t="s">
        <v>227</v>
      </c>
      <c r="B119" s="166">
        <v>755</v>
      </c>
      <c r="C119" s="167" t="s">
        <v>28</v>
      </c>
      <c r="D119" s="167" t="s">
        <v>32</v>
      </c>
      <c r="E119" s="168" t="s">
        <v>291</v>
      </c>
      <c r="F119" s="169">
        <v>240</v>
      </c>
      <c r="G119" s="170"/>
      <c r="H119" s="172"/>
      <c r="I119" s="222"/>
      <c r="J119" s="219" t="e">
        <f t="shared" si="37"/>
        <v>#DIV/0!</v>
      </c>
    </row>
    <row r="120" spans="1:10" ht="35.1" hidden="1" customHeight="1" x14ac:dyDescent="0.3">
      <c r="A120" s="117" t="s">
        <v>292</v>
      </c>
      <c r="B120" s="166">
        <v>755</v>
      </c>
      <c r="C120" s="167" t="s">
        <v>28</v>
      </c>
      <c r="D120" s="167" t="s">
        <v>32</v>
      </c>
      <c r="E120" s="168" t="s">
        <v>293</v>
      </c>
      <c r="F120" s="167"/>
      <c r="G120" s="172"/>
      <c r="H120" s="172"/>
      <c r="I120" s="222"/>
      <c r="J120" s="219" t="e">
        <f t="shared" si="37"/>
        <v>#DIV/0!</v>
      </c>
    </row>
    <row r="121" spans="1:10" ht="90" hidden="1" customHeight="1" x14ac:dyDescent="0.3">
      <c r="A121" s="117" t="s">
        <v>289</v>
      </c>
      <c r="B121" s="166">
        <v>755</v>
      </c>
      <c r="C121" s="167" t="s">
        <v>28</v>
      </c>
      <c r="D121" s="167" t="s">
        <v>32</v>
      </c>
      <c r="E121" s="168" t="s">
        <v>294</v>
      </c>
      <c r="F121" s="167"/>
      <c r="G121" s="172"/>
      <c r="H121" s="172"/>
      <c r="I121" s="222"/>
      <c r="J121" s="219" t="e">
        <f t="shared" si="37"/>
        <v>#DIV/0!</v>
      </c>
    </row>
    <row r="122" spans="1:10" ht="35.1" hidden="1" customHeight="1" x14ac:dyDescent="0.3">
      <c r="A122" s="171" t="s">
        <v>226</v>
      </c>
      <c r="B122" s="166">
        <v>755</v>
      </c>
      <c r="C122" s="167" t="s">
        <v>28</v>
      </c>
      <c r="D122" s="167" t="s">
        <v>32</v>
      </c>
      <c r="E122" s="168" t="s">
        <v>295</v>
      </c>
      <c r="F122" s="167">
        <v>200</v>
      </c>
      <c r="G122" s="172"/>
      <c r="H122" s="172"/>
      <c r="I122" s="222"/>
      <c r="J122" s="219" t="e">
        <f t="shared" si="37"/>
        <v>#DIV/0!</v>
      </c>
    </row>
    <row r="123" spans="1:10" ht="35.1" hidden="1" customHeight="1" x14ac:dyDescent="0.3">
      <c r="A123" s="173" t="s">
        <v>227</v>
      </c>
      <c r="B123" s="174">
        <v>755</v>
      </c>
      <c r="C123" s="175" t="s">
        <v>28</v>
      </c>
      <c r="D123" s="175" t="s">
        <v>32</v>
      </c>
      <c r="E123" s="176" t="s">
        <v>296</v>
      </c>
      <c r="F123" s="175">
        <v>240</v>
      </c>
      <c r="G123" s="177"/>
      <c r="H123" s="177"/>
      <c r="I123" s="222"/>
      <c r="J123" s="219" t="e">
        <f t="shared" si="37"/>
        <v>#DIV/0!</v>
      </c>
    </row>
    <row r="124" spans="1:10" ht="20.100000000000001" hidden="1" customHeight="1" x14ac:dyDescent="0.3">
      <c r="A124" s="156" t="s">
        <v>5</v>
      </c>
      <c r="B124" s="181">
        <v>755</v>
      </c>
      <c r="C124" s="158" t="s">
        <v>28</v>
      </c>
      <c r="D124" s="158" t="s">
        <v>33</v>
      </c>
      <c r="E124" s="194"/>
      <c r="F124" s="195"/>
      <c r="G124" s="196"/>
      <c r="H124" s="196"/>
      <c r="I124" s="222"/>
      <c r="J124" s="219" t="e">
        <f t="shared" si="37"/>
        <v>#DIV/0!</v>
      </c>
    </row>
    <row r="125" spans="1:10" ht="35.1" hidden="1" customHeight="1" x14ac:dyDescent="0.3">
      <c r="A125" s="160" t="s">
        <v>297</v>
      </c>
      <c r="B125" s="161">
        <v>755</v>
      </c>
      <c r="C125" s="162" t="s">
        <v>28</v>
      </c>
      <c r="D125" s="162" t="s">
        <v>33</v>
      </c>
      <c r="E125" s="163" t="s">
        <v>298</v>
      </c>
      <c r="F125" s="162"/>
      <c r="G125" s="180"/>
      <c r="H125" s="180"/>
      <c r="I125" s="222"/>
      <c r="J125" s="219" t="e">
        <f t="shared" si="37"/>
        <v>#DIV/0!</v>
      </c>
    </row>
    <row r="126" spans="1:10" ht="20.100000000000001" hidden="1" customHeight="1" x14ac:dyDescent="0.3">
      <c r="A126" s="171" t="s">
        <v>299</v>
      </c>
      <c r="B126" s="166">
        <v>755</v>
      </c>
      <c r="C126" s="167" t="s">
        <v>28</v>
      </c>
      <c r="D126" s="167" t="s">
        <v>33</v>
      </c>
      <c r="E126" s="168" t="s">
        <v>300</v>
      </c>
      <c r="F126" s="169"/>
      <c r="G126" s="170"/>
      <c r="H126" s="172"/>
      <c r="I126" s="222"/>
      <c r="J126" s="219" t="e">
        <f t="shared" si="37"/>
        <v>#DIV/0!</v>
      </c>
    </row>
    <row r="127" spans="1:10" ht="35.1" hidden="1" customHeight="1" x14ac:dyDescent="0.3">
      <c r="A127" s="171" t="s">
        <v>226</v>
      </c>
      <c r="B127" s="166">
        <v>755</v>
      </c>
      <c r="C127" s="167" t="s">
        <v>28</v>
      </c>
      <c r="D127" s="167" t="s">
        <v>33</v>
      </c>
      <c r="E127" s="168" t="s">
        <v>301</v>
      </c>
      <c r="F127" s="169">
        <v>200</v>
      </c>
      <c r="G127" s="170"/>
      <c r="H127" s="172"/>
      <c r="I127" s="222"/>
      <c r="J127" s="219" t="e">
        <f t="shared" si="37"/>
        <v>#DIV/0!</v>
      </c>
    </row>
    <row r="128" spans="1:10" ht="35.1" hidden="1" customHeight="1" x14ac:dyDescent="0.3">
      <c r="A128" s="173" t="s">
        <v>227</v>
      </c>
      <c r="B128" s="174">
        <v>755</v>
      </c>
      <c r="C128" s="175" t="s">
        <v>28</v>
      </c>
      <c r="D128" s="175" t="s">
        <v>33</v>
      </c>
      <c r="E128" s="176" t="s">
        <v>302</v>
      </c>
      <c r="F128" s="188">
        <v>240</v>
      </c>
      <c r="G128" s="189"/>
      <c r="H128" s="177"/>
      <c r="I128" s="222"/>
      <c r="J128" s="219" t="e">
        <f t="shared" si="37"/>
        <v>#DIV/0!</v>
      </c>
    </row>
    <row r="129" spans="1:10" ht="20.100000000000001" hidden="1" customHeight="1" x14ac:dyDescent="0.3">
      <c r="A129" s="197"/>
      <c r="B129" s="157"/>
      <c r="C129" s="195"/>
      <c r="D129" s="195"/>
      <c r="E129" s="194"/>
      <c r="F129" s="198"/>
      <c r="G129" s="199"/>
      <c r="H129" s="196"/>
      <c r="I129" s="222"/>
      <c r="J129" s="219" t="e">
        <f t="shared" si="37"/>
        <v>#DIV/0!</v>
      </c>
    </row>
    <row r="130" spans="1:10" ht="20.100000000000001" customHeight="1" x14ac:dyDescent="0.3">
      <c r="A130" s="156" t="s">
        <v>6</v>
      </c>
      <c r="B130" s="181">
        <v>755</v>
      </c>
      <c r="C130" s="158" t="s">
        <v>34</v>
      </c>
      <c r="D130" s="158" t="s">
        <v>25</v>
      </c>
      <c r="E130" s="154" t="s">
        <v>203</v>
      </c>
      <c r="F130" s="154" t="s">
        <v>204</v>
      </c>
      <c r="G130" s="179">
        <f>G131+G143+G151</f>
        <v>266764.59999999998</v>
      </c>
      <c r="H130" s="179">
        <f t="shared" ref="H130:I130" si="39">H131+H143+H151</f>
        <v>287472.46000000002</v>
      </c>
      <c r="I130" s="179">
        <f t="shared" si="39"/>
        <v>253533.85</v>
      </c>
      <c r="J130" s="223">
        <f t="shared" si="37"/>
        <v>88.194135187767202</v>
      </c>
    </row>
    <row r="131" spans="1:10" ht="20.100000000000001" hidden="1" customHeight="1" x14ac:dyDescent="0.3">
      <c r="A131" s="156" t="s">
        <v>19</v>
      </c>
      <c r="B131" s="181">
        <v>755</v>
      </c>
      <c r="C131" s="158" t="s">
        <v>34</v>
      </c>
      <c r="D131" s="158" t="s">
        <v>24</v>
      </c>
      <c r="E131" s="154" t="s">
        <v>203</v>
      </c>
      <c r="F131" s="154" t="s">
        <v>204</v>
      </c>
      <c r="G131" s="159">
        <f>G136</f>
        <v>0</v>
      </c>
      <c r="H131" s="159">
        <f>H136</f>
        <v>0</v>
      </c>
      <c r="I131" s="159">
        <f>I136</f>
        <v>0</v>
      </c>
      <c r="J131" s="223" t="e">
        <f t="shared" si="37"/>
        <v>#DIV/0!</v>
      </c>
    </row>
    <row r="132" spans="1:10" ht="20.100000000000001" hidden="1" customHeight="1" x14ac:dyDescent="0.3">
      <c r="A132" s="160" t="s">
        <v>303</v>
      </c>
      <c r="B132" s="161">
        <v>755</v>
      </c>
      <c r="C132" s="162" t="s">
        <v>34</v>
      </c>
      <c r="D132" s="162" t="s">
        <v>24</v>
      </c>
      <c r="E132" s="154" t="s">
        <v>203</v>
      </c>
      <c r="F132" s="154" t="s">
        <v>204</v>
      </c>
      <c r="G132" s="180"/>
      <c r="H132" s="180"/>
      <c r="I132" s="180"/>
      <c r="J132" s="219" t="e">
        <f t="shared" si="37"/>
        <v>#DIV/0!</v>
      </c>
    </row>
    <row r="133" spans="1:10" ht="90" hidden="1" customHeight="1" x14ac:dyDescent="0.3">
      <c r="A133" s="171" t="s">
        <v>304</v>
      </c>
      <c r="B133" s="166">
        <v>755</v>
      </c>
      <c r="C133" s="167" t="s">
        <v>34</v>
      </c>
      <c r="D133" s="167" t="s">
        <v>24</v>
      </c>
      <c r="E133" s="154" t="s">
        <v>203</v>
      </c>
      <c r="F133" s="154" t="s">
        <v>204</v>
      </c>
      <c r="G133" s="172"/>
      <c r="H133" s="172"/>
      <c r="I133" s="172"/>
      <c r="J133" s="219" t="e">
        <f t="shared" si="37"/>
        <v>#DIV/0!</v>
      </c>
    </row>
    <row r="134" spans="1:10" ht="35.1" hidden="1" customHeight="1" x14ac:dyDescent="0.3">
      <c r="A134" s="171" t="s">
        <v>226</v>
      </c>
      <c r="B134" s="166">
        <v>755</v>
      </c>
      <c r="C134" s="167" t="s">
        <v>34</v>
      </c>
      <c r="D134" s="167" t="s">
        <v>24</v>
      </c>
      <c r="E134" s="154" t="s">
        <v>203</v>
      </c>
      <c r="F134" s="154" t="s">
        <v>204</v>
      </c>
      <c r="G134" s="170"/>
      <c r="H134" s="172"/>
      <c r="I134" s="172"/>
      <c r="J134" s="219" t="e">
        <f t="shared" si="37"/>
        <v>#DIV/0!</v>
      </c>
    </row>
    <row r="135" spans="1:10" ht="35.1" hidden="1" customHeight="1" x14ac:dyDescent="0.3">
      <c r="A135" s="171" t="s">
        <v>227</v>
      </c>
      <c r="B135" s="166">
        <v>755</v>
      </c>
      <c r="C135" s="167" t="s">
        <v>34</v>
      </c>
      <c r="D135" s="167" t="s">
        <v>24</v>
      </c>
      <c r="E135" s="154" t="s">
        <v>203</v>
      </c>
      <c r="F135" s="154" t="s">
        <v>204</v>
      </c>
      <c r="G135" s="170"/>
      <c r="H135" s="172"/>
      <c r="I135" s="172"/>
      <c r="J135" s="219" t="e">
        <f t="shared" si="37"/>
        <v>#DIV/0!</v>
      </c>
    </row>
    <row r="136" spans="1:10" ht="35.1" hidden="1" customHeight="1" x14ac:dyDescent="0.3">
      <c r="A136" s="171" t="s">
        <v>305</v>
      </c>
      <c r="B136" s="167">
        <v>755</v>
      </c>
      <c r="C136" s="167" t="s">
        <v>34</v>
      </c>
      <c r="D136" s="167" t="s">
        <v>24</v>
      </c>
      <c r="E136" s="167" t="s">
        <v>306</v>
      </c>
      <c r="F136" s="167" t="s">
        <v>204</v>
      </c>
      <c r="G136" s="172">
        <f t="shared" ref="G136:I138" si="40">G137</f>
        <v>0</v>
      </c>
      <c r="H136" s="172">
        <f t="shared" si="40"/>
        <v>0</v>
      </c>
      <c r="I136" s="172">
        <f t="shared" si="40"/>
        <v>0</v>
      </c>
      <c r="J136" s="217" t="e">
        <f t="shared" si="37"/>
        <v>#DIV/0!</v>
      </c>
    </row>
    <row r="137" spans="1:10" ht="20.100000000000001" hidden="1" customHeight="1" x14ac:dyDescent="0.3">
      <c r="A137" s="171" t="s">
        <v>307</v>
      </c>
      <c r="B137" s="166">
        <v>755</v>
      </c>
      <c r="C137" s="167" t="s">
        <v>34</v>
      </c>
      <c r="D137" s="167" t="s">
        <v>24</v>
      </c>
      <c r="E137" s="167" t="s">
        <v>308</v>
      </c>
      <c r="F137" s="167" t="s">
        <v>204</v>
      </c>
      <c r="G137" s="172">
        <f t="shared" si="40"/>
        <v>0</v>
      </c>
      <c r="H137" s="172">
        <f t="shared" si="40"/>
        <v>0</v>
      </c>
      <c r="I137" s="172">
        <f t="shared" si="40"/>
        <v>0</v>
      </c>
      <c r="J137" s="218" t="e">
        <f t="shared" si="37"/>
        <v>#DIV/0!</v>
      </c>
    </row>
    <row r="138" spans="1:10" ht="35.1" hidden="1" customHeight="1" x14ac:dyDescent="0.3">
      <c r="A138" s="171" t="s">
        <v>226</v>
      </c>
      <c r="B138" s="166">
        <v>755</v>
      </c>
      <c r="C138" s="167" t="s">
        <v>34</v>
      </c>
      <c r="D138" s="169" t="s">
        <v>24</v>
      </c>
      <c r="E138" s="167" t="s">
        <v>308</v>
      </c>
      <c r="F138" s="169" t="s">
        <v>248</v>
      </c>
      <c r="G138" s="170">
        <f t="shared" si="40"/>
        <v>0</v>
      </c>
      <c r="H138" s="170">
        <f t="shared" si="40"/>
        <v>0</v>
      </c>
      <c r="I138" s="170">
        <f t="shared" si="40"/>
        <v>0</v>
      </c>
      <c r="J138" s="218" t="e">
        <f t="shared" si="37"/>
        <v>#DIV/0!</v>
      </c>
    </row>
    <row r="139" spans="1:10" ht="35.1" hidden="1" customHeight="1" x14ac:dyDescent="0.3">
      <c r="A139" s="171" t="s">
        <v>227</v>
      </c>
      <c r="B139" s="166">
        <v>755</v>
      </c>
      <c r="C139" s="167" t="s">
        <v>34</v>
      </c>
      <c r="D139" s="169" t="s">
        <v>24</v>
      </c>
      <c r="E139" s="167" t="s">
        <v>308</v>
      </c>
      <c r="F139" s="169" t="s">
        <v>249</v>
      </c>
      <c r="G139" s="255"/>
      <c r="H139" s="170"/>
      <c r="I139" s="221"/>
      <c r="J139" s="219" t="e">
        <f t="shared" si="37"/>
        <v>#DIV/0!</v>
      </c>
    </row>
    <row r="140" spans="1:10" ht="35.1" hidden="1" customHeight="1" x14ac:dyDescent="0.3">
      <c r="A140" s="117" t="s">
        <v>309</v>
      </c>
      <c r="B140" s="166">
        <v>755</v>
      </c>
      <c r="C140" s="167" t="s">
        <v>34</v>
      </c>
      <c r="D140" s="167" t="s">
        <v>24</v>
      </c>
      <c r="E140" s="167"/>
      <c r="F140" s="167"/>
      <c r="G140" s="172"/>
      <c r="H140" s="172"/>
      <c r="I140" s="222"/>
      <c r="J140" s="219" t="e">
        <f t="shared" si="37"/>
        <v>#DIV/0!</v>
      </c>
    </row>
    <row r="141" spans="1:10" ht="35.1" hidden="1" customHeight="1" x14ac:dyDescent="0.3">
      <c r="A141" s="171" t="s">
        <v>226</v>
      </c>
      <c r="B141" s="166">
        <v>755</v>
      </c>
      <c r="C141" s="167" t="s">
        <v>34</v>
      </c>
      <c r="D141" s="169" t="s">
        <v>24</v>
      </c>
      <c r="E141" s="169"/>
      <c r="F141" s="169"/>
      <c r="G141" s="170"/>
      <c r="H141" s="172"/>
      <c r="I141" s="222"/>
      <c r="J141" s="219" t="e">
        <f t="shared" si="37"/>
        <v>#DIV/0!</v>
      </c>
    </row>
    <row r="142" spans="1:10" ht="35.1" hidden="1" customHeight="1" x14ac:dyDescent="0.3">
      <c r="A142" s="171" t="s">
        <v>227</v>
      </c>
      <c r="B142" s="166">
        <v>755</v>
      </c>
      <c r="C142" s="167" t="s">
        <v>34</v>
      </c>
      <c r="D142" s="169" t="s">
        <v>24</v>
      </c>
      <c r="E142" s="169"/>
      <c r="F142" s="169"/>
      <c r="G142" s="170"/>
      <c r="H142" s="172"/>
      <c r="I142" s="222"/>
      <c r="J142" s="219" t="e">
        <f t="shared" si="37"/>
        <v>#DIV/0!</v>
      </c>
    </row>
    <row r="143" spans="1:10" ht="20.100000000000001" hidden="1" customHeight="1" x14ac:dyDescent="0.3">
      <c r="A143" s="156" t="s">
        <v>7</v>
      </c>
      <c r="B143" s="181">
        <v>755</v>
      </c>
      <c r="C143" s="158" t="s">
        <v>34</v>
      </c>
      <c r="D143" s="158" t="s">
        <v>26</v>
      </c>
      <c r="E143" s="154" t="s">
        <v>203</v>
      </c>
      <c r="F143" s="154" t="s">
        <v>204</v>
      </c>
      <c r="G143" s="199"/>
      <c r="H143" s="179"/>
      <c r="I143" s="222"/>
      <c r="J143" s="219" t="e">
        <f t="shared" si="37"/>
        <v>#DIV/0!</v>
      </c>
    </row>
    <row r="144" spans="1:10" ht="20.100000000000001" hidden="1" customHeight="1" x14ac:dyDescent="0.3">
      <c r="A144" s="160" t="s">
        <v>310</v>
      </c>
      <c r="B144" s="161">
        <v>755</v>
      </c>
      <c r="C144" s="162" t="s">
        <v>34</v>
      </c>
      <c r="D144" s="162" t="s">
        <v>26</v>
      </c>
      <c r="E144" s="154" t="s">
        <v>203</v>
      </c>
      <c r="F144" s="154" t="s">
        <v>204</v>
      </c>
      <c r="G144" s="165"/>
      <c r="H144" s="180"/>
      <c r="I144" s="222"/>
      <c r="J144" s="219" t="e">
        <f t="shared" si="37"/>
        <v>#DIV/0!</v>
      </c>
    </row>
    <row r="145" spans="1:12" ht="90" hidden="1" customHeight="1" x14ac:dyDescent="0.3">
      <c r="A145" s="171" t="s">
        <v>304</v>
      </c>
      <c r="B145" s="166">
        <v>755</v>
      </c>
      <c r="C145" s="167" t="s">
        <v>34</v>
      </c>
      <c r="D145" s="167" t="s">
        <v>26</v>
      </c>
      <c r="E145" s="154" t="s">
        <v>203</v>
      </c>
      <c r="F145" s="154" t="s">
        <v>204</v>
      </c>
      <c r="G145" s="172"/>
      <c r="H145" s="172"/>
      <c r="I145" s="222"/>
      <c r="J145" s="219" t="e">
        <f t="shared" si="37"/>
        <v>#DIV/0!</v>
      </c>
    </row>
    <row r="146" spans="1:12" ht="35.1" hidden="1" customHeight="1" x14ac:dyDescent="0.3">
      <c r="A146" s="171" t="s">
        <v>226</v>
      </c>
      <c r="B146" s="166">
        <v>755</v>
      </c>
      <c r="C146" s="167" t="s">
        <v>34</v>
      </c>
      <c r="D146" s="167" t="s">
        <v>26</v>
      </c>
      <c r="E146" s="154" t="s">
        <v>203</v>
      </c>
      <c r="F146" s="154" t="s">
        <v>204</v>
      </c>
      <c r="G146" s="170"/>
      <c r="H146" s="172"/>
      <c r="I146" s="222"/>
      <c r="J146" s="219" t="e">
        <f t="shared" si="37"/>
        <v>#DIV/0!</v>
      </c>
    </row>
    <row r="147" spans="1:12" ht="35.1" hidden="1" customHeight="1" x14ac:dyDescent="0.3">
      <c r="A147" s="171" t="s">
        <v>227</v>
      </c>
      <c r="B147" s="166">
        <v>755</v>
      </c>
      <c r="C147" s="167" t="s">
        <v>34</v>
      </c>
      <c r="D147" s="167" t="s">
        <v>26</v>
      </c>
      <c r="E147" s="154" t="s">
        <v>203</v>
      </c>
      <c r="F147" s="154" t="s">
        <v>204</v>
      </c>
      <c r="G147" s="170"/>
      <c r="H147" s="172"/>
      <c r="I147" s="222"/>
      <c r="J147" s="219" t="e">
        <f t="shared" si="37"/>
        <v>#DIV/0!</v>
      </c>
    </row>
    <row r="148" spans="1:12" ht="35.1" hidden="1" customHeight="1" x14ac:dyDescent="0.3">
      <c r="A148" s="171" t="s">
        <v>311</v>
      </c>
      <c r="B148" s="166">
        <v>755</v>
      </c>
      <c r="C148" s="167" t="s">
        <v>34</v>
      </c>
      <c r="D148" s="167" t="s">
        <v>26</v>
      </c>
      <c r="E148" s="154" t="s">
        <v>203</v>
      </c>
      <c r="F148" s="154" t="s">
        <v>204</v>
      </c>
      <c r="G148" s="172"/>
      <c r="H148" s="172"/>
      <c r="I148" s="222"/>
      <c r="J148" s="219" t="e">
        <f t="shared" si="37"/>
        <v>#DIV/0!</v>
      </c>
    </row>
    <row r="149" spans="1:12" ht="35.1" hidden="1" customHeight="1" x14ac:dyDescent="0.3">
      <c r="A149" s="171" t="s">
        <v>226</v>
      </c>
      <c r="B149" s="166">
        <v>755</v>
      </c>
      <c r="C149" s="167" t="s">
        <v>34</v>
      </c>
      <c r="D149" s="167" t="s">
        <v>26</v>
      </c>
      <c r="E149" s="154" t="s">
        <v>203</v>
      </c>
      <c r="F149" s="154" t="s">
        <v>204</v>
      </c>
      <c r="G149" s="170"/>
      <c r="H149" s="172"/>
      <c r="I149" s="222"/>
      <c r="J149" s="219" t="e">
        <f t="shared" si="37"/>
        <v>#DIV/0!</v>
      </c>
    </row>
    <row r="150" spans="1:12" ht="35.1" hidden="1" customHeight="1" x14ac:dyDescent="0.3">
      <c r="A150" s="173" t="s">
        <v>227</v>
      </c>
      <c r="B150" s="174">
        <v>755</v>
      </c>
      <c r="C150" s="175" t="s">
        <v>34</v>
      </c>
      <c r="D150" s="175" t="s">
        <v>26</v>
      </c>
      <c r="E150" s="154" t="s">
        <v>203</v>
      </c>
      <c r="F150" s="154" t="s">
        <v>204</v>
      </c>
      <c r="G150" s="189"/>
      <c r="H150" s="177"/>
      <c r="I150" s="222"/>
      <c r="J150" s="219" t="e">
        <f t="shared" si="37"/>
        <v>#DIV/0!</v>
      </c>
    </row>
    <row r="151" spans="1:12" ht="20.100000000000001" customHeight="1" x14ac:dyDescent="0.3">
      <c r="A151" s="156" t="s">
        <v>8</v>
      </c>
      <c r="B151" s="181">
        <v>755</v>
      </c>
      <c r="C151" s="158" t="s">
        <v>34</v>
      </c>
      <c r="D151" s="158" t="s">
        <v>27</v>
      </c>
      <c r="E151" s="154" t="s">
        <v>203</v>
      </c>
      <c r="F151" s="154" t="s">
        <v>204</v>
      </c>
      <c r="G151" s="159">
        <f>G156+G167+G172+G181</f>
        <v>266764.59999999998</v>
      </c>
      <c r="H151" s="159">
        <f>H156+H167+H172+H181</f>
        <v>287472.46000000002</v>
      </c>
      <c r="I151" s="159">
        <f>I156+I167+I172+I181</f>
        <v>253533.85</v>
      </c>
      <c r="J151" s="223">
        <f t="shared" si="37"/>
        <v>88.194135187767202</v>
      </c>
    </row>
    <row r="152" spans="1:12" ht="20.100000000000001" hidden="1" customHeight="1" x14ac:dyDescent="0.3">
      <c r="A152" s="160" t="s">
        <v>312</v>
      </c>
      <c r="B152" s="161">
        <v>755</v>
      </c>
      <c r="C152" s="162" t="s">
        <v>34</v>
      </c>
      <c r="D152" s="162" t="s">
        <v>27</v>
      </c>
      <c r="E152" s="163" t="s">
        <v>313</v>
      </c>
      <c r="F152" s="200"/>
      <c r="G152" s="201"/>
      <c r="H152" s="202"/>
      <c r="I152" s="222"/>
      <c r="J152" s="223" t="e">
        <f t="shared" si="37"/>
        <v>#DIV/0!</v>
      </c>
    </row>
    <row r="153" spans="1:12" ht="90" hidden="1" customHeight="1" x14ac:dyDescent="0.3">
      <c r="A153" s="171" t="s">
        <v>314</v>
      </c>
      <c r="B153" s="166">
        <v>755</v>
      </c>
      <c r="C153" s="167" t="s">
        <v>34</v>
      </c>
      <c r="D153" s="167" t="s">
        <v>27</v>
      </c>
      <c r="E153" s="168" t="s">
        <v>315</v>
      </c>
      <c r="F153" s="167"/>
      <c r="G153" s="172"/>
      <c r="H153" s="172"/>
      <c r="I153" s="222"/>
      <c r="J153" s="223" t="e">
        <f t="shared" si="37"/>
        <v>#DIV/0!</v>
      </c>
    </row>
    <row r="154" spans="1:12" ht="35.1" hidden="1" customHeight="1" x14ac:dyDescent="0.3">
      <c r="A154" s="171" t="s">
        <v>226</v>
      </c>
      <c r="B154" s="166">
        <v>755</v>
      </c>
      <c r="C154" s="167" t="s">
        <v>34</v>
      </c>
      <c r="D154" s="167" t="s">
        <v>27</v>
      </c>
      <c r="E154" s="168" t="s">
        <v>316</v>
      </c>
      <c r="F154" s="167">
        <v>200</v>
      </c>
      <c r="G154" s="172"/>
      <c r="H154" s="172"/>
      <c r="I154" s="222"/>
      <c r="J154" s="223" t="e">
        <f t="shared" si="37"/>
        <v>#DIV/0!</v>
      </c>
    </row>
    <row r="155" spans="1:12" ht="35.1" hidden="1" customHeight="1" x14ac:dyDescent="0.3">
      <c r="A155" s="171" t="s">
        <v>227</v>
      </c>
      <c r="B155" s="166">
        <v>755</v>
      </c>
      <c r="C155" s="167" t="s">
        <v>34</v>
      </c>
      <c r="D155" s="167" t="s">
        <v>27</v>
      </c>
      <c r="E155" s="168" t="s">
        <v>317</v>
      </c>
      <c r="F155" s="167">
        <v>240</v>
      </c>
      <c r="G155" s="172"/>
      <c r="H155" s="172"/>
      <c r="I155" s="222"/>
      <c r="J155" s="223" t="e">
        <f t="shared" si="37"/>
        <v>#DIV/0!</v>
      </c>
    </row>
    <row r="156" spans="1:12" ht="51" hidden="1" customHeight="1" x14ac:dyDescent="0.3">
      <c r="A156" s="171" t="s">
        <v>407</v>
      </c>
      <c r="B156" s="166">
        <v>755</v>
      </c>
      <c r="C156" s="167" t="s">
        <v>34</v>
      </c>
      <c r="D156" s="167" t="s">
        <v>27</v>
      </c>
      <c r="E156" s="168" t="s">
        <v>367</v>
      </c>
      <c r="F156" s="167" t="s">
        <v>204</v>
      </c>
      <c r="G156" s="172">
        <f>G164+G157+G161</f>
        <v>0</v>
      </c>
      <c r="H156" s="172">
        <f t="shared" ref="H156:I156" si="41">H164+H157+H161</f>
        <v>0</v>
      </c>
      <c r="I156" s="172">
        <f t="shared" si="41"/>
        <v>0</v>
      </c>
      <c r="J156" s="217" t="e">
        <f t="shared" si="37"/>
        <v>#DIV/0!</v>
      </c>
    </row>
    <row r="157" spans="1:12" s="258" customFormat="1" ht="54" hidden="1" customHeight="1" x14ac:dyDescent="0.3">
      <c r="A157" s="171" t="s">
        <v>391</v>
      </c>
      <c r="B157" s="166">
        <v>755</v>
      </c>
      <c r="C157" s="167" t="s">
        <v>34</v>
      </c>
      <c r="D157" s="167" t="s">
        <v>27</v>
      </c>
      <c r="E157" s="259" t="s">
        <v>392</v>
      </c>
      <c r="F157" s="260" t="s">
        <v>204</v>
      </c>
      <c r="G157" s="172">
        <f>G158</f>
        <v>0</v>
      </c>
      <c r="H157" s="172">
        <f t="shared" ref="H157:I159" si="42">H158</f>
        <v>0</v>
      </c>
      <c r="I157" s="172">
        <f t="shared" si="42"/>
        <v>0</v>
      </c>
      <c r="J157" s="218" t="e">
        <f t="shared" si="37"/>
        <v>#DIV/0!</v>
      </c>
      <c r="K157" s="235"/>
      <c r="L157" s="261"/>
    </row>
    <row r="158" spans="1:12" s="258" customFormat="1" ht="35.25" hidden="1" customHeight="1" x14ac:dyDescent="0.3">
      <c r="A158" s="171" t="s">
        <v>393</v>
      </c>
      <c r="B158" s="166">
        <v>755</v>
      </c>
      <c r="C158" s="167" t="s">
        <v>34</v>
      </c>
      <c r="D158" s="167" t="s">
        <v>27</v>
      </c>
      <c r="E158" s="259" t="s">
        <v>394</v>
      </c>
      <c r="F158" s="260" t="s">
        <v>204</v>
      </c>
      <c r="G158" s="172">
        <f>G159</f>
        <v>0</v>
      </c>
      <c r="H158" s="172">
        <f t="shared" si="42"/>
        <v>0</v>
      </c>
      <c r="I158" s="172">
        <f t="shared" si="42"/>
        <v>0</v>
      </c>
      <c r="J158" s="218" t="e">
        <f t="shared" si="37"/>
        <v>#DIV/0!</v>
      </c>
      <c r="K158" s="235"/>
      <c r="L158" s="261"/>
    </row>
    <row r="159" spans="1:12" s="258" customFormat="1" ht="33" hidden="1" customHeight="1" x14ac:dyDescent="0.3">
      <c r="A159" s="171" t="s">
        <v>226</v>
      </c>
      <c r="B159" s="166">
        <v>755</v>
      </c>
      <c r="C159" s="167" t="s">
        <v>34</v>
      </c>
      <c r="D159" s="167" t="s">
        <v>27</v>
      </c>
      <c r="E159" s="259" t="s">
        <v>394</v>
      </c>
      <c r="F159" s="260" t="s">
        <v>248</v>
      </c>
      <c r="G159" s="172">
        <f>G160</f>
        <v>0</v>
      </c>
      <c r="H159" s="172">
        <f t="shared" si="42"/>
        <v>0</v>
      </c>
      <c r="I159" s="172">
        <f t="shared" si="42"/>
        <v>0</v>
      </c>
      <c r="J159" s="218" t="e">
        <f t="shared" si="37"/>
        <v>#DIV/0!</v>
      </c>
      <c r="K159" s="235"/>
      <c r="L159" s="261"/>
    </row>
    <row r="160" spans="1:12" s="258" customFormat="1" ht="30.75" hidden="1" customHeight="1" x14ac:dyDescent="0.3">
      <c r="A160" s="171" t="s">
        <v>227</v>
      </c>
      <c r="B160" s="166">
        <v>755</v>
      </c>
      <c r="C160" s="167" t="s">
        <v>34</v>
      </c>
      <c r="D160" s="167" t="s">
        <v>27</v>
      </c>
      <c r="E160" s="259" t="s">
        <v>394</v>
      </c>
      <c r="F160" s="260" t="s">
        <v>249</v>
      </c>
      <c r="G160" s="172"/>
      <c r="H160" s="170"/>
      <c r="I160" s="170"/>
      <c r="J160" s="218" t="e">
        <f t="shared" si="37"/>
        <v>#DIV/0!</v>
      </c>
      <c r="K160" s="235"/>
      <c r="L160" s="261"/>
    </row>
    <row r="161" spans="1:12" s="258" customFormat="1" ht="20.100000000000001" hidden="1" customHeight="1" x14ac:dyDescent="0.3">
      <c r="A161" s="171" t="s">
        <v>324</v>
      </c>
      <c r="B161" s="166">
        <v>755</v>
      </c>
      <c r="C161" s="167" t="s">
        <v>34</v>
      </c>
      <c r="D161" s="167" t="s">
        <v>27</v>
      </c>
      <c r="E161" s="259" t="s">
        <v>395</v>
      </c>
      <c r="F161" s="260" t="s">
        <v>204</v>
      </c>
      <c r="G161" s="172">
        <f>G162</f>
        <v>0</v>
      </c>
      <c r="H161" s="172">
        <f t="shared" ref="H161:I162" si="43">H162</f>
        <v>0</v>
      </c>
      <c r="I161" s="172">
        <f t="shared" si="43"/>
        <v>0</v>
      </c>
      <c r="J161" s="218" t="e">
        <f t="shared" si="37"/>
        <v>#DIV/0!</v>
      </c>
      <c r="K161" s="235"/>
      <c r="L161" s="261"/>
    </row>
    <row r="162" spans="1:12" s="258" customFormat="1" ht="36.75" hidden="1" customHeight="1" x14ac:dyDescent="0.3">
      <c r="A162" s="171" t="s">
        <v>226</v>
      </c>
      <c r="B162" s="166">
        <v>755</v>
      </c>
      <c r="C162" s="167" t="s">
        <v>34</v>
      </c>
      <c r="D162" s="167" t="s">
        <v>27</v>
      </c>
      <c r="E162" s="259" t="s">
        <v>395</v>
      </c>
      <c r="F162" s="260" t="s">
        <v>248</v>
      </c>
      <c r="G162" s="172">
        <f>G163</f>
        <v>0</v>
      </c>
      <c r="H162" s="172">
        <f t="shared" si="43"/>
        <v>0</v>
      </c>
      <c r="I162" s="172">
        <f t="shared" si="43"/>
        <v>0</v>
      </c>
      <c r="J162" s="218" t="e">
        <f t="shared" si="37"/>
        <v>#DIV/0!</v>
      </c>
      <c r="K162" s="235"/>
      <c r="L162" s="261"/>
    </row>
    <row r="163" spans="1:12" s="258" customFormat="1" ht="32.25" hidden="1" customHeight="1" x14ac:dyDescent="0.3">
      <c r="A163" s="171" t="s">
        <v>227</v>
      </c>
      <c r="B163" s="166">
        <v>755</v>
      </c>
      <c r="C163" s="167" t="s">
        <v>34</v>
      </c>
      <c r="D163" s="167" t="s">
        <v>27</v>
      </c>
      <c r="E163" s="259" t="s">
        <v>395</v>
      </c>
      <c r="F163" s="260" t="s">
        <v>249</v>
      </c>
      <c r="G163" s="172"/>
      <c r="H163" s="170"/>
      <c r="I163" s="170"/>
      <c r="J163" s="218" t="e">
        <f t="shared" si="37"/>
        <v>#DIV/0!</v>
      </c>
      <c r="K163" s="235"/>
      <c r="L163" s="261"/>
    </row>
    <row r="164" spans="1:12" ht="66" hidden="1" customHeight="1" x14ac:dyDescent="0.3">
      <c r="A164" s="171" t="s">
        <v>368</v>
      </c>
      <c r="B164" s="166">
        <v>755</v>
      </c>
      <c r="C164" s="167" t="s">
        <v>34</v>
      </c>
      <c r="D164" s="167" t="s">
        <v>27</v>
      </c>
      <c r="E164" s="168" t="s">
        <v>369</v>
      </c>
      <c r="F164" s="167" t="s">
        <v>204</v>
      </c>
      <c r="G164" s="172">
        <f t="shared" ref="G164:I165" si="44">G165</f>
        <v>0</v>
      </c>
      <c r="H164" s="172">
        <f t="shared" si="44"/>
        <v>0</v>
      </c>
      <c r="I164" s="172">
        <f t="shared" si="44"/>
        <v>0</v>
      </c>
      <c r="J164" s="218" t="e">
        <f t="shared" si="37"/>
        <v>#DIV/0!</v>
      </c>
    </row>
    <row r="165" spans="1:12" ht="35.1" hidden="1" customHeight="1" x14ac:dyDescent="0.3">
      <c r="A165" s="171" t="s">
        <v>226</v>
      </c>
      <c r="B165" s="166">
        <v>755</v>
      </c>
      <c r="C165" s="167" t="s">
        <v>34</v>
      </c>
      <c r="D165" s="167" t="s">
        <v>27</v>
      </c>
      <c r="E165" s="168" t="s">
        <v>370</v>
      </c>
      <c r="F165" s="167" t="s">
        <v>248</v>
      </c>
      <c r="G165" s="172">
        <f t="shared" si="44"/>
        <v>0</v>
      </c>
      <c r="H165" s="172">
        <f t="shared" si="44"/>
        <v>0</v>
      </c>
      <c r="I165" s="172">
        <f t="shared" si="44"/>
        <v>0</v>
      </c>
      <c r="J165" s="218" t="e">
        <f t="shared" si="37"/>
        <v>#DIV/0!</v>
      </c>
    </row>
    <row r="166" spans="1:12" ht="35.1" hidden="1" customHeight="1" x14ac:dyDescent="0.3">
      <c r="A166" s="171" t="s">
        <v>227</v>
      </c>
      <c r="B166" s="166">
        <v>755</v>
      </c>
      <c r="C166" s="167" t="s">
        <v>34</v>
      </c>
      <c r="D166" s="167" t="s">
        <v>27</v>
      </c>
      <c r="E166" s="168" t="s">
        <v>370</v>
      </c>
      <c r="F166" s="167" t="s">
        <v>249</v>
      </c>
      <c r="G166" s="172"/>
      <c r="H166" s="172"/>
      <c r="I166" s="207"/>
      <c r="J166" s="218" t="e">
        <f t="shared" si="37"/>
        <v>#DIV/0!</v>
      </c>
    </row>
    <row r="167" spans="1:12" ht="50.1" hidden="1" customHeight="1" x14ac:dyDescent="0.3">
      <c r="A167" s="182" t="s">
        <v>366</v>
      </c>
      <c r="B167" s="166">
        <v>755</v>
      </c>
      <c r="C167" s="167" t="s">
        <v>34</v>
      </c>
      <c r="D167" s="167" t="s">
        <v>27</v>
      </c>
      <c r="E167" s="185" t="s">
        <v>265</v>
      </c>
      <c r="F167" s="184" t="s">
        <v>204</v>
      </c>
      <c r="G167" s="190">
        <f>G168</f>
        <v>0</v>
      </c>
      <c r="H167" s="190">
        <f>H168</f>
        <v>0</v>
      </c>
      <c r="I167" s="190">
        <f>I168</f>
        <v>0</v>
      </c>
      <c r="J167" s="244" t="e">
        <f t="shared" si="37"/>
        <v>#DIV/0!</v>
      </c>
    </row>
    <row r="168" spans="1:12" ht="35.1" hidden="1" customHeight="1" x14ac:dyDescent="0.3">
      <c r="A168" s="171" t="s">
        <v>266</v>
      </c>
      <c r="B168" s="166">
        <v>755</v>
      </c>
      <c r="C168" s="167" t="s">
        <v>34</v>
      </c>
      <c r="D168" s="167" t="s">
        <v>27</v>
      </c>
      <c r="E168" s="168" t="s">
        <v>267</v>
      </c>
      <c r="F168" s="167" t="s">
        <v>204</v>
      </c>
      <c r="G168" s="172">
        <f t="shared" ref="G168:I170" si="45">G169</f>
        <v>0</v>
      </c>
      <c r="H168" s="172">
        <f t="shared" si="45"/>
        <v>0</v>
      </c>
      <c r="I168" s="172">
        <f t="shared" si="45"/>
        <v>0</v>
      </c>
      <c r="J168" s="218" t="e">
        <f t="shared" si="37"/>
        <v>#DIV/0!</v>
      </c>
    </row>
    <row r="169" spans="1:12" ht="20.100000000000001" hidden="1" customHeight="1" x14ac:dyDescent="0.3">
      <c r="A169" s="171" t="s">
        <v>268</v>
      </c>
      <c r="B169" s="166">
        <v>755</v>
      </c>
      <c r="C169" s="167" t="s">
        <v>34</v>
      </c>
      <c r="D169" s="167" t="s">
        <v>27</v>
      </c>
      <c r="E169" s="168" t="s">
        <v>269</v>
      </c>
      <c r="F169" s="167" t="s">
        <v>204</v>
      </c>
      <c r="G169" s="172">
        <f t="shared" si="45"/>
        <v>0</v>
      </c>
      <c r="H169" s="172">
        <f t="shared" si="45"/>
        <v>0</v>
      </c>
      <c r="I169" s="172">
        <f t="shared" si="45"/>
        <v>0</v>
      </c>
      <c r="J169" s="218" t="e">
        <f t="shared" si="37"/>
        <v>#DIV/0!</v>
      </c>
    </row>
    <row r="170" spans="1:12" ht="35.1" hidden="1" customHeight="1" x14ac:dyDescent="0.3">
      <c r="A170" s="171" t="s">
        <v>226</v>
      </c>
      <c r="B170" s="166">
        <v>755</v>
      </c>
      <c r="C170" s="167" t="s">
        <v>34</v>
      </c>
      <c r="D170" s="167" t="s">
        <v>27</v>
      </c>
      <c r="E170" s="168" t="s">
        <v>269</v>
      </c>
      <c r="F170" s="167" t="s">
        <v>248</v>
      </c>
      <c r="G170" s="172">
        <f t="shared" si="45"/>
        <v>0</v>
      </c>
      <c r="H170" s="172">
        <f t="shared" si="45"/>
        <v>0</v>
      </c>
      <c r="I170" s="172">
        <f t="shared" si="45"/>
        <v>0</v>
      </c>
      <c r="J170" s="218" t="e">
        <f t="shared" si="37"/>
        <v>#DIV/0!</v>
      </c>
    </row>
    <row r="171" spans="1:12" ht="35.1" hidden="1" customHeight="1" x14ac:dyDescent="0.3">
      <c r="A171" s="171" t="s">
        <v>227</v>
      </c>
      <c r="B171" s="166">
        <v>755</v>
      </c>
      <c r="C171" s="167" t="s">
        <v>34</v>
      </c>
      <c r="D171" s="167" t="s">
        <v>27</v>
      </c>
      <c r="E171" s="168" t="s">
        <v>269</v>
      </c>
      <c r="F171" s="167" t="s">
        <v>249</v>
      </c>
      <c r="G171" s="172"/>
      <c r="H171" s="172"/>
      <c r="I171" s="207"/>
      <c r="J171" s="218" t="e">
        <f t="shared" si="37"/>
        <v>#DIV/0!</v>
      </c>
    </row>
    <row r="172" spans="1:12" ht="51" customHeight="1" x14ac:dyDescent="0.3">
      <c r="A172" s="171" t="s">
        <v>380</v>
      </c>
      <c r="B172" s="166">
        <v>755</v>
      </c>
      <c r="C172" s="167" t="s">
        <v>34</v>
      </c>
      <c r="D172" s="167" t="s">
        <v>27</v>
      </c>
      <c r="E172" s="168" t="s">
        <v>318</v>
      </c>
      <c r="F172" s="167" t="s">
        <v>204</v>
      </c>
      <c r="G172" s="172">
        <f>G173+G177</f>
        <v>0</v>
      </c>
      <c r="H172" s="172">
        <f>H173+H177</f>
        <v>23900</v>
      </c>
      <c r="I172" s="172">
        <f>I173+I177</f>
        <v>23900</v>
      </c>
      <c r="J172" s="218">
        <f t="shared" si="37"/>
        <v>100</v>
      </c>
    </row>
    <row r="173" spans="1:12" ht="20.100000000000001" customHeight="1" x14ac:dyDescent="0.3">
      <c r="A173" s="171" t="s">
        <v>319</v>
      </c>
      <c r="B173" s="166">
        <v>755</v>
      </c>
      <c r="C173" s="167" t="s">
        <v>34</v>
      </c>
      <c r="D173" s="167" t="s">
        <v>27</v>
      </c>
      <c r="E173" s="168" t="s">
        <v>351</v>
      </c>
      <c r="F173" s="167" t="s">
        <v>204</v>
      </c>
      <c r="G173" s="172">
        <f t="shared" ref="G173:I175" si="46">G174</f>
        <v>0</v>
      </c>
      <c r="H173" s="172">
        <f t="shared" si="46"/>
        <v>15000</v>
      </c>
      <c r="I173" s="172">
        <f t="shared" si="46"/>
        <v>15000</v>
      </c>
      <c r="J173" s="218">
        <f t="shared" si="37"/>
        <v>100</v>
      </c>
    </row>
    <row r="174" spans="1:12" ht="20.100000000000001" customHeight="1" x14ac:dyDescent="0.3">
      <c r="A174" s="171" t="s">
        <v>321</v>
      </c>
      <c r="B174" s="166">
        <v>755</v>
      </c>
      <c r="C174" s="167" t="s">
        <v>34</v>
      </c>
      <c r="D174" s="167" t="s">
        <v>27</v>
      </c>
      <c r="E174" s="168" t="s">
        <v>352</v>
      </c>
      <c r="F174" s="167" t="s">
        <v>204</v>
      </c>
      <c r="G174" s="172">
        <f t="shared" si="46"/>
        <v>0</v>
      </c>
      <c r="H174" s="172">
        <f t="shared" si="46"/>
        <v>15000</v>
      </c>
      <c r="I174" s="172">
        <f t="shared" si="46"/>
        <v>15000</v>
      </c>
      <c r="J174" s="218">
        <f t="shared" si="37"/>
        <v>100</v>
      </c>
    </row>
    <row r="175" spans="1:12" ht="35.1" customHeight="1" x14ac:dyDescent="0.3">
      <c r="A175" s="171" t="s">
        <v>226</v>
      </c>
      <c r="B175" s="166">
        <v>755</v>
      </c>
      <c r="C175" s="167" t="s">
        <v>34</v>
      </c>
      <c r="D175" s="167" t="s">
        <v>27</v>
      </c>
      <c r="E175" s="168" t="s">
        <v>352</v>
      </c>
      <c r="F175" s="167" t="s">
        <v>248</v>
      </c>
      <c r="G175" s="172">
        <f t="shared" si="46"/>
        <v>0</v>
      </c>
      <c r="H175" s="172">
        <f t="shared" si="46"/>
        <v>15000</v>
      </c>
      <c r="I175" s="172">
        <f t="shared" si="46"/>
        <v>15000</v>
      </c>
      <c r="J175" s="218">
        <f t="shared" ref="J175:J246" si="47">I175/H175*100</f>
        <v>100</v>
      </c>
    </row>
    <row r="176" spans="1:12" ht="35.1" customHeight="1" x14ac:dyDescent="0.3">
      <c r="A176" s="171" t="s">
        <v>227</v>
      </c>
      <c r="B176" s="166">
        <v>755</v>
      </c>
      <c r="C176" s="167" t="s">
        <v>34</v>
      </c>
      <c r="D176" s="167" t="s">
        <v>27</v>
      </c>
      <c r="E176" s="168" t="s">
        <v>352</v>
      </c>
      <c r="F176" s="167" t="s">
        <v>249</v>
      </c>
      <c r="G176" s="172">
        <v>0</v>
      </c>
      <c r="H176" s="172">
        <v>15000</v>
      </c>
      <c r="I176" s="207">
        <v>15000</v>
      </c>
      <c r="J176" s="218">
        <f t="shared" si="47"/>
        <v>100</v>
      </c>
    </row>
    <row r="177" spans="1:10" ht="35.1" customHeight="1" x14ac:dyDescent="0.3">
      <c r="A177" s="171" t="s">
        <v>323</v>
      </c>
      <c r="B177" s="166">
        <v>755</v>
      </c>
      <c r="C177" s="167" t="s">
        <v>34</v>
      </c>
      <c r="D177" s="167" t="s">
        <v>27</v>
      </c>
      <c r="E177" s="168" t="s">
        <v>320</v>
      </c>
      <c r="F177" s="167" t="s">
        <v>204</v>
      </c>
      <c r="G177" s="172">
        <f t="shared" ref="G177:I179" si="48">G178</f>
        <v>0</v>
      </c>
      <c r="H177" s="172">
        <f t="shared" si="48"/>
        <v>8900</v>
      </c>
      <c r="I177" s="172">
        <f t="shared" si="48"/>
        <v>8900</v>
      </c>
      <c r="J177" s="218">
        <f t="shared" si="47"/>
        <v>100</v>
      </c>
    </row>
    <row r="178" spans="1:10" ht="20.100000000000001" customHeight="1" x14ac:dyDescent="0.3">
      <c r="A178" s="171" t="s">
        <v>321</v>
      </c>
      <c r="B178" s="166">
        <v>755</v>
      </c>
      <c r="C178" s="167" t="s">
        <v>34</v>
      </c>
      <c r="D178" s="167" t="s">
        <v>27</v>
      </c>
      <c r="E178" s="168" t="s">
        <v>322</v>
      </c>
      <c r="F178" s="167" t="s">
        <v>204</v>
      </c>
      <c r="G178" s="172">
        <f t="shared" si="48"/>
        <v>0</v>
      </c>
      <c r="H178" s="172">
        <f t="shared" si="48"/>
        <v>8900</v>
      </c>
      <c r="I178" s="172">
        <f t="shared" si="48"/>
        <v>8900</v>
      </c>
      <c r="J178" s="218">
        <f t="shared" si="47"/>
        <v>100</v>
      </c>
    </row>
    <row r="179" spans="1:10" ht="35.1" customHeight="1" x14ac:dyDescent="0.3">
      <c r="A179" s="171" t="s">
        <v>226</v>
      </c>
      <c r="B179" s="166">
        <v>755</v>
      </c>
      <c r="C179" s="167" t="s">
        <v>34</v>
      </c>
      <c r="D179" s="167" t="s">
        <v>27</v>
      </c>
      <c r="E179" s="168" t="s">
        <v>322</v>
      </c>
      <c r="F179" s="167" t="s">
        <v>248</v>
      </c>
      <c r="G179" s="172">
        <f t="shared" si="48"/>
        <v>0</v>
      </c>
      <c r="H179" s="172">
        <f t="shared" si="48"/>
        <v>8900</v>
      </c>
      <c r="I179" s="172">
        <f t="shared" si="48"/>
        <v>8900</v>
      </c>
      <c r="J179" s="218">
        <f t="shared" si="47"/>
        <v>100</v>
      </c>
    </row>
    <row r="180" spans="1:10" ht="35.1" customHeight="1" x14ac:dyDescent="0.3">
      <c r="A180" s="171" t="s">
        <v>227</v>
      </c>
      <c r="B180" s="166">
        <v>755</v>
      </c>
      <c r="C180" s="167" t="s">
        <v>34</v>
      </c>
      <c r="D180" s="167" t="s">
        <v>27</v>
      </c>
      <c r="E180" s="168" t="s">
        <v>322</v>
      </c>
      <c r="F180" s="167" t="s">
        <v>249</v>
      </c>
      <c r="G180" s="172">
        <v>0</v>
      </c>
      <c r="H180" s="172">
        <v>8900</v>
      </c>
      <c r="I180" s="207">
        <v>8900</v>
      </c>
      <c r="J180" s="218">
        <f t="shared" si="47"/>
        <v>100</v>
      </c>
    </row>
    <row r="181" spans="1:10" ht="35.1" customHeight="1" x14ac:dyDescent="0.3">
      <c r="A181" s="171" t="s">
        <v>305</v>
      </c>
      <c r="B181" s="166">
        <v>755</v>
      </c>
      <c r="C181" s="167" t="s">
        <v>34</v>
      </c>
      <c r="D181" s="167" t="s">
        <v>27</v>
      </c>
      <c r="E181" s="168" t="s">
        <v>306</v>
      </c>
      <c r="F181" s="167" t="s">
        <v>204</v>
      </c>
      <c r="G181" s="172">
        <f>G182</f>
        <v>266764.59999999998</v>
      </c>
      <c r="H181" s="172">
        <f t="shared" ref="H181:I183" si="49">H182</f>
        <v>263572.46000000002</v>
      </c>
      <c r="I181" s="172">
        <f t="shared" si="49"/>
        <v>229633.85</v>
      </c>
      <c r="J181" s="218">
        <f t="shared" si="47"/>
        <v>87.123612990522602</v>
      </c>
    </row>
    <row r="182" spans="1:10" ht="20.100000000000001" customHeight="1" x14ac:dyDescent="0.3">
      <c r="A182" s="171" t="s">
        <v>324</v>
      </c>
      <c r="B182" s="166">
        <v>755</v>
      </c>
      <c r="C182" s="167" t="s">
        <v>34</v>
      </c>
      <c r="D182" s="167" t="s">
        <v>27</v>
      </c>
      <c r="E182" s="168" t="s">
        <v>325</v>
      </c>
      <c r="F182" s="167" t="s">
        <v>204</v>
      </c>
      <c r="G182" s="172">
        <f>G183</f>
        <v>266764.59999999998</v>
      </c>
      <c r="H182" s="172">
        <f t="shared" si="49"/>
        <v>263572.46000000002</v>
      </c>
      <c r="I182" s="172">
        <f t="shared" si="49"/>
        <v>229633.85</v>
      </c>
      <c r="J182" s="218">
        <f t="shared" si="47"/>
        <v>87.123612990522602</v>
      </c>
    </row>
    <row r="183" spans="1:10" ht="35.1" customHeight="1" x14ac:dyDescent="0.3">
      <c r="A183" s="171" t="s">
        <v>226</v>
      </c>
      <c r="B183" s="166">
        <v>755</v>
      </c>
      <c r="C183" s="167" t="s">
        <v>34</v>
      </c>
      <c r="D183" s="167" t="s">
        <v>27</v>
      </c>
      <c r="E183" s="168" t="s">
        <v>325</v>
      </c>
      <c r="F183" s="167">
        <v>200</v>
      </c>
      <c r="G183" s="172">
        <f>G184</f>
        <v>266764.59999999998</v>
      </c>
      <c r="H183" s="172">
        <f t="shared" si="49"/>
        <v>263572.46000000002</v>
      </c>
      <c r="I183" s="172">
        <f t="shared" si="49"/>
        <v>229633.85</v>
      </c>
      <c r="J183" s="218">
        <f t="shared" si="47"/>
        <v>87.123612990522602</v>
      </c>
    </row>
    <row r="184" spans="1:10" ht="35.1" customHeight="1" x14ac:dyDescent="0.3">
      <c r="A184" s="173" t="s">
        <v>227</v>
      </c>
      <c r="B184" s="174">
        <v>755</v>
      </c>
      <c r="C184" s="175" t="s">
        <v>34</v>
      </c>
      <c r="D184" s="175" t="s">
        <v>27</v>
      </c>
      <c r="E184" s="176" t="s">
        <v>325</v>
      </c>
      <c r="F184" s="175">
        <v>240</v>
      </c>
      <c r="G184" s="253">
        <v>266764.59999999998</v>
      </c>
      <c r="H184" s="177">
        <v>263572.46000000002</v>
      </c>
      <c r="I184" s="221">
        <v>229633.85</v>
      </c>
      <c r="J184" s="219">
        <f t="shared" si="47"/>
        <v>87.123612990522602</v>
      </c>
    </row>
    <row r="185" spans="1:10" ht="20.100000000000001" hidden="1" customHeight="1" x14ac:dyDescent="0.3">
      <c r="A185" s="156" t="s">
        <v>364</v>
      </c>
      <c r="B185" s="181">
        <v>755</v>
      </c>
      <c r="C185" s="158" t="s">
        <v>29</v>
      </c>
      <c r="D185" s="158" t="s">
        <v>25</v>
      </c>
      <c r="E185" s="154" t="s">
        <v>203</v>
      </c>
      <c r="F185" s="154" t="s">
        <v>204</v>
      </c>
      <c r="G185" s="179">
        <f t="shared" ref="G185:I190" si="50">G186</f>
        <v>0</v>
      </c>
      <c r="H185" s="179">
        <f t="shared" si="50"/>
        <v>0</v>
      </c>
      <c r="I185" s="179">
        <f t="shared" si="50"/>
        <v>0</v>
      </c>
      <c r="J185" s="223" t="e">
        <f t="shared" si="47"/>
        <v>#DIV/0!</v>
      </c>
    </row>
    <row r="186" spans="1:10" ht="20.100000000000001" hidden="1" customHeight="1" x14ac:dyDescent="0.3">
      <c r="A186" s="156" t="s">
        <v>365</v>
      </c>
      <c r="B186" s="181">
        <v>755</v>
      </c>
      <c r="C186" s="158" t="s">
        <v>29</v>
      </c>
      <c r="D186" s="158" t="s">
        <v>34</v>
      </c>
      <c r="E186" s="154" t="s">
        <v>203</v>
      </c>
      <c r="F186" s="154" t="s">
        <v>204</v>
      </c>
      <c r="G186" s="159">
        <f>G187+G192</f>
        <v>0</v>
      </c>
      <c r="H186" s="159">
        <f t="shared" ref="H186:I186" si="51">H187+H192</f>
        <v>0</v>
      </c>
      <c r="I186" s="159">
        <f t="shared" si="51"/>
        <v>0</v>
      </c>
      <c r="J186" s="223" t="e">
        <f t="shared" si="47"/>
        <v>#DIV/0!</v>
      </c>
    </row>
    <row r="187" spans="1:10" ht="50.1" hidden="1" customHeight="1" x14ac:dyDescent="0.3">
      <c r="A187" s="182" t="s">
        <v>366</v>
      </c>
      <c r="B187" s="166">
        <v>755</v>
      </c>
      <c r="C187" s="167" t="s">
        <v>29</v>
      </c>
      <c r="D187" s="167" t="s">
        <v>34</v>
      </c>
      <c r="E187" s="185" t="s">
        <v>265</v>
      </c>
      <c r="F187" s="184" t="s">
        <v>204</v>
      </c>
      <c r="G187" s="190">
        <f t="shared" si="50"/>
        <v>0</v>
      </c>
      <c r="H187" s="190">
        <f t="shared" si="50"/>
        <v>0</v>
      </c>
      <c r="I187" s="190">
        <f t="shared" si="50"/>
        <v>0</v>
      </c>
      <c r="J187" s="217" t="e">
        <f t="shared" si="47"/>
        <v>#DIV/0!</v>
      </c>
    </row>
    <row r="188" spans="1:10" ht="35.1" hidden="1" customHeight="1" x14ac:dyDescent="0.3">
      <c r="A188" s="171" t="s">
        <v>266</v>
      </c>
      <c r="B188" s="166">
        <v>755</v>
      </c>
      <c r="C188" s="167" t="s">
        <v>29</v>
      </c>
      <c r="D188" s="167" t="s">
        <v>34</v>
      </c>
      <c r="E188" s="168" t="s">
        <v>267</v>
      </c>
      <c r="F188" s="167" t="s">
        <v>204</v>
      </c>
      <c r="G188" s="172">
        <f t="shared" si="50"/>
        <v>0</v>
      </c>
      <c r="H188" s="172">
        <f t="shared" si="50"/>
        <v>0</v>
      </c>
      <c r="I188" s="172">
        <f t="shared" si="50"/>
        <v>0</v>
      </c>
      <c r="J188" s="218" t="e">
        <f t="shared" si="47"/>
        <v>#DIV/0!</v>
      </c>
    </row>
    <row r="189" spans="1:10" ht="20.100000000000001" hidden="1" customHeight="1" x14ac:dyDescent="0.3">
      <c r="A189" s="171" t="s">
        <v>268</v>
      </c>
      <c r="B189" s="166">
        <v>755</v>
      </c>
      <c r="C189" s="167" t="s">
        <v>29</v>
      </c>
      <c r="D189" s="167" t="s">
        <v>34</v>
      </c>
      <c r="E189" s="168" t="s">
        <v>269</v>
      </c>
      <c r="F189" s="167" t="s">
        <v>204</v>
      </c>
      <c r="G189" s="172">
        <f t="shared" si="50"/>
        <v>0</v>
      </c>
      <c r="H189" s="172">
        <f t="shared" si="50"/>
        <v>0</v>
      </c>
      <c r="I189" s="172">
        <f t="shared" si="50"/>
        <v>0</v>
      </c>
      <c r="J189" s="218" t="e">
        <f t="shared" si="47"/>
        <v>#DIV/0!</v>
      </c>
    </row>
    <row r="190" spans="1:10" ht="35.1" hidden="1" customHeight="1" x14ac:dyDescent="0.3">
      <c r="A190" s="171" t="s">
        <v>226</v>
      </c>
      <c r="B190" s="166">
        <v>755</v>
      </c>
      <c r="C190" s="167" t="s">
        <v>29</v>
      </c>
      <c r="D190" s="167" t="s">
        <v>34</v>
      </c>
      <c r="E190" s="168" t="s">
        <v>269</v>
      </c>
      <c r="F190" s="167" t="s">
        <v>248</v>
      </c>
      <c r="G190" s="172">
        <f t="shared" si="50"/>
        <v>0</v>
      </c>
      <c r="H190" s="172">
        <f t="shared" si="50"/>
        <v>0</v>
      </c>
      <c r="I190" s="172">
        <f t="shared" si="50"/>
        <v>0</v>
      </c>
      <c r="J190" s="238" t="e">
        <f t="shared" si="47"/>
        <v>#DIV/0!</v>
      </c>
    </row>
    <row r="191" spans="1:10" ht="35.1" hidden="1" customHeight="1" x14ac:dyDescent="0.3">
      <c r="A191" s="171" t="s">
        <v>227</v>
      </c>
      <c r="B191" s="166">
        <v>755</v>
      </c>
      <c r="C191" s="167" t="s">
        <v>29</v>
      </c>
      <c r="D191" s="167" t="s">
        <v>34</v>
      </c>
      <c r="E191" s="168" t="s">
        <v>269</v>
      </c>
      <c r="F191" s="167" t="s">
        <v>249</v>
      </c>
      <c r="G191" s="172"/>
      <c r="H191" s="172"/>
      <c r="I191" s="245"/>
      <c r="J191" s="218" t="e">
        <f t="shared" si="47"/>
        <v>#DIV/0!</v>
      </c>
    </row>
    <row r="192" spans="1:10" s="258" customFormat="1" ht="70.5" hidden="1" customHeight="1" x14ac:dyDescent="0.3">
      <c r="A192" s="182" t="s">
        <v>382</v>
      </c>
      <c r="B192" s="166">
        <v>755</v>
      </c>
      <c r="C192" s="167" t="s">
        <v>29</v>
      </c>
      <c r="D192" s="167" t="s">
        <v>34</v>
      </c>
      <c r="E192" s="185" t="s">
        <v>383</v>
      </c>
      <c r="F192" s="184" t="s">
        <v>204</v>
      </c>
      <c r="G192" s="190">
        <f>G197+G193</f>
        <v>0</v>
      </c>
      <c r="H192" s="190">
        <f>H197+H193</f>
        <v>0</v>
      </c>
      <c r="I192" s="172">
        <f>I197+I193</f>
        <v>0</v>
      </c>
      <c r="J192" s="218" t="e">
        <f t="shared" si="47"/>
        <v>#DIV/0!</v>
      </c>
    </row>
    <row r="193" spans="1:10" s="258" customFormat="1" ht="21.75" hidden="1" customHeight="1" x14ac:dyDescent="0.3">
      <c r="A193" s="171" t="s">
        <v>384</v>
      </c>
      <c r="B193" s="166">
        <v>755</v>
      </c>
      <c r="C193" s="167" t="s">
        <v>29</v>
      </c>
      <c r="D193" s="167" t="s">
        <v>34</v>
      </c>
      <c r="E193" s="168" t="s">
        <v>385</v>
      </c>
      <c r="F193" s="167" t="s">
        <v>204</v>
      </c>
      <c r="G193" s="172">
        <f t="shared" ref="G193:I195" si="52">G194</f>
        <v>0</v>
      </c>
      <c r="H193" s="172">
        <f t="shared" si="52"/>
        <v>0</v>
      </c>
      <c r="I193" s="172">
        <f t="shared" si="52"/>
        <v>0</v>
      </c>
      <c r="J193" s="218" t="e">
        <f t="shared" si="47"/>
        <v>#DIV/0!</v>
      </c>
    </row>
    <row r="194" spans="1:10" s="258" customFormat="1" ht="20.100000000000001" hidden="1" customHeight="1" x14ac:dyDescent="0.3">
      <c r="A194" s="171" t="s">
        <v>386</v>
      </c>
      <c r="B194" s="166">
        <v>755</v>
      </c>
      <c r="C194" s="167" t="s">
        <v>29</v>
      </c>
      <c r="D194" s="167" t="s">
        <v>34</v>
      </c>
      <c r="E194" s="168" t="s">
        <v>387</v>
      </c>
      <c r="F194" s="167" t="s">
        <v>204</v>
      </c>
      <c r="G194" s="172">
        <f t="shared" si="52"/>
        <v>0</v>
      </c>
      <c r="H194" s="172">
        <f t="shared" si="52"/>
        <v>0</v>
      </c>
      <c r="I194" s="172">
        <f t="shared" si="52"/>
        <v>0</v>
      </c>
      <c r="J194" s="218" t="e">
        <f t="shared" si="47"/>
        <v>#DIV/0!</v>
      </c>
    </row>
    <row r="195" spans="1:10" s="258" customFormat="1" ht="35.1" hidden="1" customHeight="1" x14ac:dyDescent="0.3">
      <c r="A195" s="171" t="s">
        <v>226</v>
      </c>
      <c r="B195" s="166">
        <v>755</v>
      </c>
      <c r="C195" s="167" t="s">
        <v>29</v>
      </c>
      <c r="D195" s="167" t="s">
        <v>34</v>
      </c>
      <c r="E195" s="168" t="s">
        <v>387</v>
      </c>
      <c r="F195" s="167" t="s">
        <v>248</v>
      </c>
      <c r="G195" s="172">
        <f t="shared" si="52"/>
        <v>0</v>
      </c>
      <c r="H195" s="172">
        <f t="shared" si="52"/>
        <v>0</v>
      </c>
      <c r="I195" s="172">
        <f t="shared" si="52"/>
        <v>0</v>
      </c>
      <c r="J195" s="218" t="e">
        <f t="shared" si="47"/>
        <v>#DIV/0!</v>
      </c>
    </row>
    <row r="196" spans="1:10" s="258" customFormat="1" ht="35.1" hidden="1" customHeight="1" x14ac:dyDescent="0.3">
      <c r="A196" s="171" t="s">
        <v>227</v>
      </c>
      <c r="B196" s="166">
        <v>755</v>
      </c>
      <c r="C196" s="167" t="s">
        <v>29</v>
      </c>
      <c r="D196" s="167" t="s">
        <v>34</v>
      </c>
      <c r="E196" s="168" t="s">
        <v>387</v>
      </c>
      <c r="F196" s="167" t="s">
        <v>249</v>
      </c>
      <c r="G196" s="172"/>
      <c r="H196" s="172"/>
      <c r="I196" s="172"/>
      <c r="J196" s="218" t="e">
        <f t="shared" si="47"/>
        <v>#DIV/0!</v>
      </c>
    </row>
    <row r="197" spans="1:10" s="258" customFormat="1" ht="192" hidden="1" customHeight="1" x14ac:dyDescent="0.3">
      <c r="A197" s="171" t="s">
        <v>388</v>
      </c>
      <c r="B197" s="166">
        <v>755</v>
      </c>
      <c r="C197" s="167" t="s">
        <v>29</v>
      </c>
      <c r="D197" s="167" t="s">
        <v>34</v>
      </c>
      <c r="E197" s="168" t="s">
        <v>389</v>
      </c>
      <c r="F197" s="167" t="s">
        <v>204</v>
      </c>
      <c r="G197" s="172">
        <f t="shared" ref="G197:I199" si="53">G198</f>
        <v>0</v>
      </c>
      <c r="H197" s="172">
        <f t="shared" si="53"/>
        <v>0</v>
      </c>
      <c r="I197" s="172">
        <f t="shared" si="53"/>
        <v>0</v>
      </c>
      <c r="J197" s="218" t="e">
        <f t="shared" si="47"/>
        <v>#DIV/0!</v>
      </c>
    </row>
    <row r="198" spans="1:10" s="258" customFormat="1" ht="20.100000000000001" hidden="1" customHeight="1" x14ac:dyDescent="0.3">
      <c r="A198" s="171" t="s">
        <v>386</v>
      </c>
      <c r="B198" s="166">
        <v>755</v>
      </c>
      <c r="C198" s="167" t="s">
        <v>29</v>
      </c>
      <c r="D198" s="167" t="s">
        <v>34</v>
      </c>
      <c r="E198" s="168" t="s">
        <v>390</v>
      </c>
      <c r="F198" s="167" t="s">
        <v>204</v>
      </c>
      <c r="G198" s="172">
        <f t="shared" si="53"/>
        <v>0</v>
      </c>
      <c r="H198" s="172">
        <f t="shared" si="53"/>
        <v>0</v>
      </c>
      <c r="I198" s="172">
        <f t="shared" si="53"/>
        <v>0</v>
      </c>
      <c r="J198" s="218" t="e">
        <f t="shared" si="47"/>
        <v>#DIV/0!</v>
      </c>
    </row>
    <row r="199" spans="1:10" s="258" customFormat="1" ht="35.1" hidden="1" customHeight="1" x14ac:dyDescent="0.3">
      <c r="A199" s="171" t="s">
        <v>226</v>
      </c>
      <c r="B199" s="166">
        <v>755</v>
      </c>
      <c r="C199" s="167" t="s">
        <v>29</v>
      </c>
      <c r="D199" s="167" t="s">
        <v>34</v>
      </c>
      <c r="E199" s="168" t="s">
        <v>390</v>
      </c>
      <c r="F199" s="167" t="s">
        <v>248</v>
      </c>
      <c r="G199" s="172">
        <f t="shared" si="53"/>
        <v>0</v>
      </c>
      <c r="H199" s="172">
        <f t="shared" si="53"/>
        <v>0</v>
      </c>
      <c r="I199" s="172">
        <f t="shared" si="53"/>
        <v>0</v>
      </c>
      <c r="J199" s="218" t="e">
        <f t="shared" si="47"/>
        <v>#DIV/0!</v>
      </c>
    </row>
    <row r="200" spans="1:10" s="258" customFormat="1" ht="35.1" hidden="1" customHeight="1" x14ac:dyDescent="0.3">
      <c r="A200" s="171" t="s">
        <v>227</v>
      </c>
      <c r="B200" s="166">
        <v>755</v>
      </c>
      <c r="C200" s="167" t="s">
        <v>29</v>
      </c>
      <c r="D200" s="167" t="s">
        <v>34</v>
      </c>
      <c r="E200" s="168" t="s">
        <v>390</v>
      </c>
      <c r="F200" s="167" t="s">
        <v>249</v>
      </c>
      <c r="G200" s="172"/>
      <c r="H200" s="172"/>
      <c r="I200" s="172"/>
      <c r="J200" s="219" t="e">
        <f t="shared" si="47"/>
        <v>#DIV/0!</v>
      </c>
    </row>
    <row r="201" spans="1:10" ht="20.100000000000001" customHeight="1" x14ac:dyDescent="0.3">
      <c r="A201" s="156" t="s">
        <v>9</v>
      </c>
      <c r="B201" s="181">
        <v>755</v>
      </c>
      <c r="C201" s="158" t="s">
        <v>35</v>
      </c>
      <c r="D201" s="158" t="s">
        <v>25</v>
      </c>
      <c r="E201" s="154" t="s">
        <v>203</v>
      </c>
      <c r="F201" s="154" t="s">
        <v>204</v>
      </c>
      <c r="G201" s="179">
        <f t="shared" ref="G201:I207" si="54">G202</f>
        <v>0</v>
      </c>
      <c r="H201" s="179">
        <f t="shared" si="54"/>
        <v>6195.41</v>
      </c>
      <c r="I201" s="179">
        <f t="shared" si="54"/>
        <v>6195.41</v>
      </c>
      <c r="J201" s="223">
        <f t="shared" si="47"/>
        <v>100</v>
      </c>
    </row>
    <row r="202" spans="1:10" ht="20.100000000000001" customHeight="1" x14ac:dyDescent="0.3">
      <c r="A202" s="156" t="s">
        <v>18</v>
      </c>
      <c r="B202" s="181">
        <v>755</v>
      </c>
      <c r="C202" s="158" t="s">
        <v>35</v>
      </c>
      <c r="D202" s="158" t="s">
        <v>35</v>
      </c>
      <c r="E202" s="154" t="s">
        <v>203</v>
      </c>
      <c r="F202" s="154" t="s">
        <v>204</v>
      </c>
      <c r="G202" s="179">
        <f t="shared" si="54"/>
        <v>0</v>
      </c>
      <c r="H202" s="179">
        <f t="shared" si="54"/>
        <v>6195.41</v>
      </c>
      <c r="I202" s="179">
        <f t="shared" si="54"/>
        <v>6195.41</v>
      </c>
      <c r="J202" s="223">
        <f t="shared" si="47"/>
        <v>100</v>
      </c>
    </row>
    <row r="203" spans="1:10" ht="49.5" customHeight="1" x14ac:dyDescent="0.3">
      <c r="A203" s="191" t="s">
        <v>353</v>
      </c>
      <c r="B203" s="161">
        <v>755</v>
      </c>
      <c r="C203" s="162" t="s">
        <v>35</v>
      </c>
      <c r="D203" s="162" t="s">
        <v>35</v>
      </c>
      <c r="E203" s="163" t="s">
        <v>354</v>
      </c>
      <c r="F203" s="162" t="s">
        <v>204</v>
      </c>
      <c r="G203" s="180">
        <f t="shared" si="54"/>
        <v>0</v>
      </c>
      <c r="H203" s="180">
        <f t="shared" si="54"/>
        <v>6195.41</v>
      </c>
      <c r="I203" s="180">
        <f t="shared" si="54"/>
        <v>6195.41</v>
      </c>
      <c r="J203" s="217">
        <f t="shared" si="47"/>
        <v>100</v>
      </c>
    </row>
    <row r="204" spans="1:10" ht="39" customHeight="1" x14ac:dyDescent="0.3">
      <c r="A204" s="117" t="s">
        <v>355</v>
      </c>
      <c r="B204" s="166">
        <v>755</v>
      </c>
      <c r="C204" s="167" t="s">
        <v>35</v>
      </c>
      <c r="D204" s="167" t="s">
        <v>35</v>
      </c>
      <c r="E204" s="168" t="s">
        <v>356</v>
      </c>
      <c r="F204" s="167" t="s">
        <v>204</v>
      </c>
      <c r="G204" s="172">
        <f t="shared" si="54"/>
        <v>0</v>
      </c>
      <c r="H204" s="172">
        <f t="shared" si="54"/>
        <v>6195.41</v>
      </c>
      <c r="I204" s="172">
        <f t="shared" si="54"/>
        <v>6195.41</v>
      </c>
      <c r="J204" s="218">
        <f t="shared" si="47"/>
        <v>100</v>
      </c>
    </row>
    <row r="205" spans="1:10" ht="36.75" customHeight="1" x14ac:dyDescent="0.3">
      <c r="A205" s="117" t="s">
        <v>357</v>
      </c>
      <c r="B205" s="166">
        <v>755</v>
      </c>
      <c r="C205" s="167" t="s">
        <v>35</v>
      </c>
      <c r="D205" s="167" t="s">
        <v>35</v>
      </c>
      <c r="E205" s="168" t="s">
        <v>358</v>
      </c>
      <c r="F205" s="167" t="s">
        <v>204</v>
      </c>
      <c r="G205" s="172">
        <f t="shared" si="54"/>
        <v>0</v>
      </c>
      <c r="H205" s="172">
        <f t="shared" si="54"/>
        <v>6195.41</v>
      </c>
      <c r="I205" s="172">
        <f t="shared" si="54"/>
        <v>6195.41</v>
      </c>
      <c r="J205" s="218">
        <f t="shared" si="47"/>
        <v>100</v>
      </c>
    </row>
    <row r="206" spans="1:10" ht="51" customHeight="1" x14ac:dyDescent="0.3">
      <c r="A206" s="117" t="s">
        <v>359</v>
      </c>
      <c r="B206" s="166">
        <v>755</v>
      </c>
      <c r="C206" s="167" t="s">
        <v>35</v>
      </c>
      <c r="D206" s="167" t="s">
        <v>35</v>
      </c>
      <c r="E206" s="168" t="s">
        <v>360</v>
      </c>
      <c r="F206" s="167" t="s">
        <v>204</v>
      </c>
      <c r="G206" s="172">
        <f t="shared" si="54"/>
        <v>0</v>
      </c>
      <c r="H206" s="172">
        <f t="shared" si="54"/>
        <v>6195.41</v>
      </c>
      <c r="I206" s="172">
        <f t="shared" si="54"/>
        <v>6195.41</v>
      </c>
      <c r="J206" s="218">
        <f t="shared" si="47"/>
        <v>100</v>
      </c>
    </row>
    <row r="207" spans="1:10" ht="69" customHeight="1" x14ac:dyDescent="0.3">
      <c r="A207" s="117" t="s">
        <v>211</v>
      </c>
      <c r="B207" s="166">
        <v>755</v>
      </c>
      <c r="C207" s="167" t="s">
        <v>35</v>
      </c>
      <c r="D207" s="167" t="s">
        <v>35</v>
      </c>
      <c r="E207" s="168" t="s">
        <v>360</v>
      </c>
      <c r="F207" s="167" t="s">
        <v>361</v>
      </c>
      <c r="G207" s="172">
        <f t="shared" si="54"/>
        <v>0</v>
      </c>
      <c r="H207" s="172">
        <f t="shared" si="54"/>
        <v>6195.41</v>
      </c>
      <c r="I207" s="172">
        <f t="shared" si="54"/>
        <v>6195.41</v>
      </c>
      <c r="J207" s="218">
        <f t="shared" si="47"/>
        <v>100</v>
      </c>
    </row>
    <row r="208" spans="1:10" ht="18.75" customHeight="1" x14ac:dyDescent="0.3">
      <c r="A208" s="203" t="s">
        <v>362</v>
      </c>
      <c r="B208" s="174">
        <v>755</v>
      </c>
      <c r="C208" s="175" t="s">
        <v>35</v>
      </c>
      <c r="D208" s="175" t="s">
        <v>35</v>
      </c>
      <c r="E208" s="168" t="s">
        <v>360</v>
      </c>
      <c r="F208" s="175" t="s">
        <v>363</v>
      </c>
      <c r="G208" s="177">
        <v>0</v>
      </c>
      <c r="H208" s="177">
        <v>6195.41</v>
      </c>
      <c r="I208" s="222">
        <v>6195.41</v>
      </c>
      <c r="J208" s="219">
        <f t="shared" si="47"/>
        <v>100</v>
      </c>
    </row>
    <row r="209" spans="1:10" ht="20.100000000000001" customHeight="1" x14ac:dyDescent="0.3">
      <c r="A209" s="178" t="s">
        <v>21</v>
      </c>
      <c r="B209" s="181">
        <v>755</v>
      </c>
      <c r="C209" s="158" t="s">
        <v>22</v>
      </c>
      <c r="D209" s="158" t="s">
        <v>25</v>
      </c>
      <c r="E209" s="154" t="s">
        <v>203</v>
      </c>
      <c r="F209" s="154" t="s">
        <v>204</v>
      </c>
      <c r="G209" s="179">
        <f>G210</f>
        <v>35000</v>
      </c>
      <c r="H209" s="179">
        <f t="shared" ref="H209:I213" si="55">H210</f>
        <v>21074.1</v>
      </c>
      <c r="I209" s="179">
        <f t="shared" si="55"/>
        <v>21074.1</v>
      </c>
      <c r="J209" s="223">
        <f t="shared" si="47"/>
        <v>100</v>
      </c>
    </row>
    <row r="210" spans="1:10" ht="20.100000000000001" customHeight="1" x14ac:dyDescent="0.3">
      <c r="A210" s="178" t="s">
        <v>23</v>
      </c>
      <c r="B210" s="181">
        <v>755</v>
      </c>
      <c r="C210" s="158" t="s">
        <v>22</v>
      </c>
      <c r="D210" s="158" t="s">
        <v>24</v>
      </c>
      <c r="E210" s="154" t="s">
        <v>203</v>
      </c>
      <c r="F210" s="154" t="s">
        <v>204</v>
      </c>
      <c r="G210" s="179">
        <f>G211</f>
        <v>35000</v>
      </c>
      <c r="H210" s="179">
        <f t="shared" si="55"/>
        <v>21074.1</v>
      </c>
      <c r="I210" s="179">
        <f t="shared" si="55"/>
        <v>21074.1</v>
      </c>
      <c r="J210" s="223">
        <f t="shared" si="47"/>
        <v>100</v>
      </c>
    </row>
    <row r="211" spans="1:10" ht="20.100000000000001" customHeight="1" x14ac:dyDescent="0.3">
      <c r="A211" s="191" t="s">
        <v>326</v>
      </c>
      <c r="B211" s="161">
        <v>755</v>
      </c>
      <c r="C211" s="162" t="s">
        <v>22</v>
      </c>
      <c r="D211" s="162" t="s">
        <v>24</v>
      </c>
      <c r="E211" s="163" t="s">
        <v>327</v>
      </c>
      <c r="F211" s="162" t="s">
        <v>204</v>
      </c>
      <c r="G211" s="180">
        <f>G212</f>
        <v>35000</v>
      </c>
      <c r="H211" s="180">
        <f t="shared" si="55"/>
        <v>21074.1</v>
      </c>
      <c r="I211" s="180">
        <f t="shared" si="55"/>
        <v>21074.1</v>
      </c>
      <c r="J211" s="217">
        <f t="shared" si="47"/>
        <v>100</v>
      </c>
    </row>
    <row r="212" spans="1:10" ht="20.100000000000001" customHeight="1" x14ac:dyDescent="0.3">
      <c r="A212" s="117" t="s">
        <v>328</v>
      </c>
      <c r="B212" s="166">
        <v>755</v>
      </c>
      <c r="C212" s="167" t="s">
        <v>22</v>
      </c>
      <c r="D212" s="167" t="s">
        <v>24</v>
      </c>
      <c r="E212" s="168" t="s">
        <v>329</v>
      </c>
      <c r="F212" s="167" t="s">
        <v>204</v>
      </c>
      <c r="G212" s="172">
        <f>G213</f>
        <v>35000</v>
      </c>
      <c r="H212" s="172">
        <f t="shared" si="55"/>
        <v>21074.1</v>
      </c>
      <c r="I212" s="172">
        <f t="shared" si="55"/>
        <v>21074.1</v>
      </c>
      <c r="J212" s="218">
        <f t="shared" si="47"/>
        <v>100</v>
      </c>
    </row>
    <row r="213" spans="1:10" ht="35.1" customHeight="1" x14ac:dyDescent="0.3">
      <c r="A213" s="171" t="s">
        <v>226</v>
      </c>
      <c r="B213" s="166">
        <v>755</v>
      </c>
      <c r="C213" s="167" t="s">
        <v>22</v>
      </c>
      <c r="D213" s="167" t="s">
        <v>24</v>
      </c>
      <c r="E213" s="168" t="s">
        <v>329</v>
      </c>
      <c r="F213" s="169" t="s">
        <v>248</v>
      </c>
      <c r="G213" s="170">
        <f>G214</f>
        <v>35000</v>
      </c>
      <c r="H213" s="170">
        <f t="shared" si="55"/>
        <v>21074.1</v>
      </c>
      <c r="I213" s="170">
        <f t="shared" si="55"/>
        <v>21074.1</v>
      </c>
      <c r="J213" s="218">
        <f t="shared" si="47"/>
        <v>100</v>
      </c>
    </row>
    <row r="214" spans="1:10" ht="35.1" customHeight="1" x14ac:dyDescent="0.3">
      <c r="A214" s="171" t="s">
        <v>227</v>
      </c>
      <c r="B214" s="174">
        <v>755</v>
      </c>
      <c r="C214" s="175" t="s">
        <v>22</v>
      </c>
      <c r="D214" s="175" t="s">
        <v>24</v>
      </c>
      <c r="E214" s="176" t="s">
        <v>329</v>
      </c>
      <c r="F214" s="188" t="s">
        <v>249</v>
      </c>
      <c r="G214" s="189">
        <v>35000</v>
      </c>
      <c r="H214" s="189">
        <v>21074.1</v>
      </c>
      <c r="I214" s="220">
        <v>21074.1</v>
      </c>
      <c r="J214" s="219">
        <f t="shared" si="47"/>
        <v>100</v>
      </c>
    </row>
    <row r="215" spans="1:10" ht="20.100000000000001" customHeight="1" x14ac:dyDescent="0.3">
      <c r="A215" s="156" t="s">
        <v>10</v>
      </c>
      <c r="B215" s="181">
        <v>755</v>
      </c>
      <c r="C215" s="158" t="s">
        <v>31</v>
      </c>
      <c r="D215" s="158" t="s">
        <v>25</v>
      </c>
      <c r="E215" s="154" t="s">
        <v>203</v>
      </c>
      <c r="F215" s="154" t="s">
        <v>204</v>
      </c>
      <c r="G215" s="159">
        <f>G216+G221</f>
        <v>0</v>
      </c>
      <c r="H215" s="159">
        <f>H216+H221</f>
        <v>76442.539999999994</v>
      </c>
      <c r="I215" s="159">
        <f>I216+I221</f>
        <v>76442.539999999994</v>
      </c>
      <c r="J215" s="223">
        <f t="shared" si="47"/>
        <v>100</v>
      </c>
    </row>
    <row r="216" spans="1:10" ht="20.100000000000001" customHeight="1" x14ac:dyDescent="0.3">
      <c r="A216" s="156" t="s">
        <v>17</v>
      </c>
      <c r="B216" s="181">
        <v>755</v>
      </c>
      <c r="C216" s="158" t="s">
        <v>31</v>
      </c>
      <c r="D216" s="158" t="s">
        <v>24</v>
      </c>
      <c r="E216" s="154" t="s">
        <v>203</v>
      </c>
      <c r="F216" s="154" t="s">
        <v>204</v>
      </c>
      <c r="G216" s="159">
        <f>G217</f>
        <v>0</v>
      </c>
      <c r="H216" s="159">
        <f t="shared" ref="H216:I224" si="56">H217</f>
        <v>71442.539999999994</v>
      </c>
      <c r="I216" s="159">
        <f t="shared" si="56"/>
        <v>71442.539999999994</v>
      </c>
      <c r="J216" s="223">
        <f t="shared" si="47"/>
        <v>100</v>
      </c>
    </row>
    <row r="217" spans="1:10" ht="20.100000000000001" customHeight="1" x14ac:dyDescent="0.3">
      <c r="A217" s="182" t="s">
        <v>228</v>
      </c>
      <c r="B217" s="161">
        <v>755</v>
      </c>
      <c r="C217" s="162" t="s">
        <v>31</v>
      </c>
      <c r="D217" s="162" t="s">
        <v>24</v>
      </c>
      <c r="E217" s="163" t="s">
        <v>229</v>
      </c>
      <c r="F217" s="164" t="s">
        <v>204</v>
      </c>
      <c r="G217" s="165">
        <f>G218</f>
        <v>0</v>
      </c>
      <c r="H217" s="165">
        <f t="shared" si="56"/>
        <v>71442.539999999994</v>
      </c>
      <c r="I217" s="165">
        <f t="shared" si="56"/>
        <v>71442.539999999994</v>
      </c>
      <c r="J217" s="217">
        <f t="shared" si="47"/>
        <v>100</v>
      </c>
    </row>
    <row r="218" spans="1:10" ht="20.100000000000001" customHeight="1" x14ac:dyDescent="0.3">
      <c r="A218" s="171" t="s">
        <v>330</v>
      </c>
      <c r="B218" s="166">
        <v>755</v>
      </c>
      <c r="C218" s="167" t="s">
        <v>31</v>
      </c>
      <c r="D218" s="167" t="s">
        <v>24</v>
      </c>
      <c r="E218" s="168" t="s">
        <v>331</v>
      </c>
      <c r="F218" s="169" t="s">
        <v>204</v>
      </c>
      <c r="G218" s="170">
        <f>G219</f>
        <v>0</v>
      </c>
      <c r="H218" s="170">
        <f t="shared" si="56"/>
        <v>71442.539999999994</v>
      </c>
      <c r="I218" s="170">
        <f t="shared" si="56"/>
        <v>71442.539999999994</v>
      </c>
      <c r="J218" s="218">
        <f t="shared" si="47"/>
        <v>100</v>
      </c>
    </row>
    <row r="219" spans="1:10" ht="20.100000000000001" customHeight="1" x14ac:dyDescent="0.3">
      <c r="A219" s="171" t="s">
        <v>332</v>
      </c>
      <c r="B219" s="166">
        <v>755</v>
      </c>
      <c r="C219" s="167" t="s">
        <v>31</v>
      </c>
      <c r="D219" s="167" t="s">
        <v>24</v>
      </c>
      <c r="E219" s="168" t="s">
        <v>331</v>
      </c>
      <c r="F219" s="169">
        <v>300</v>
      </c>
      <c r="G219" s="170">
        <f>G220</f>
        <v>0</v>
      </c>
      <c r="H219" s="170">
        <f t="shared" si="56"/>
        <v>71442.539999999994</v>
      </c>
      <c r="I219" s="170">
        <f t="shared" si="56"/>
        <v>71442.539999999994</v>
      </c>
      <c r="J219" s="218">
        <f t="shared" si="47"/>
        <v>100</v>
      </c>
    </row>
    <row r="220" spans="1:10" ht="20.100000000000001" customHeight="1" x14ac:dyDescent="0.3">
      <c r="A220" s="173" t="s">
        <v>333</v>
      </c>
      <c r="B220" s="174">
        <v>755</v>
      </c>
      <c r="C220" s="175" t="s">
        <v>31</v>
      </c>
      <c r="D220" s="175" t="s">
        <v>24</v>
      </c>
      <c r="E220" s="176" t="s">
        <v>331</v>
      </c>
      <c r="F220" s="188">
        <v>310</v>
      </c>
      <c r="G220" s="189">
        <v>0</v>
      </c>
      <c r="H220" s="189">
        <v>71442.539999999994</v>
      </c>
      <c r="I220" s="220">
        <v>71442.539999999994</v>
      </c>
      <c r="J220" s="219">
        <f t="shared" si="47"/>
        <v>100</v>
      </c>
    </row>
    <row r="221" spans="1:10" ht="20.100000000000001" customHeight="1" x14ac:dyDescent="0.3">
      <c r="A221" s="156" t="s">
        <v>184</v>
      </c>
      <c r="B221" s="181">
        <v>755</v>
      </c>
      <c r="C221" s="158" t="s">
        <v>31</v>
      </c>
      <c r="D221" s="158" t="s">
        <v>27</v>
      </c>
      <c r="E221" s="154" t="s">
        <v>203</v>
      </c>
      <c r="F221" s="154" t="s">
        <v>204</v>
      </c>
      <c r="G221" s="159">
        <f>G222+G226</f>
        <v>0</v>
      </c>
      <c r="H221" s="159">
        <f t="shared" ref="H221:I221" si="57">H222+H226</f>
        <v>5000</v>
      </c>
      <c r="I221" s="159">
        <f t="shared" si="57"/>
        <v>5000</v>
      </c>
      <c r="J221" s="223">
        <f t="shared" si="47"/>
        <v>100</v>
      </c>
    </row>
    <row r="222" spans="1:10" ht="20.100000000000001" hidden="1" customHeight="1" x14ac:dyDescent="0.3">
      <c r="A222" s="182" t="s">
        <v>228</v>
      </c>
      <c r="B222" s="161">
        <v>755</v>
      </c>
      <c r="C222" s="162" t="s">
        <v>31</v>
      </c>
      <c r="D222" s="162" t="s">
        <v>27</v>
      </c>
      <c r="E222" s="163" t="s">
        <v>229</v>
      </c>
      <c r="F222" s="164" t="s">
        <v>204</v>
      </c>
      <c r="G222" s="165">
        <f>G223</f>
        <v>0</v>
      </c>
      <c r="H222" s="165">
        <f t="shared" si="56"/>
        <v>0</v>
      </c>
      <c r="I222" s="165">
        <f t="shared" si="56"/>
        <v>0</v>
      </c>
      <c r="J222" s="217" t="e">
        <f t="shared" si="47"/>
        <v>#DIV/0!</v>
      </c>
    </row>
    <row r="223" spans="1:10" ht="20.100000000000001" hidden="1" customHeight="1" x14ac:dyDescent="0.3">
      <c r="A223" s="171" t="s">
        <v>259</v>
      </c>
      <c r="B223" s="166">
        <v>755</v>
      </c>
      <c r="C223" s="167" t="s">
        <v>31</v>
      </c>
      <c r="D223" s="167" t="s">
        <v>27</v>
      </c>
      <c r="E223" s="168" t="s">
        <v>256</v>
      </c>
      <c r="F223" s="169" t="s">
        <v>204</v>
      </c>
      <c r="G223" s="170">
        <f>G224</f>
        <v>0</v>
      </c>
      <c r="H223" s="170">
        <f t="shared" si="56"/>
        <v>0</v>
      </c>
      <c r="I223" s="170">
        <f t="shared" si="56"/>
        <v>0</v>
      </c>
      <c r="J223" s="218" t="e">
        <f t="shared" si="47"/>
        <v>#DIV/0!</v>
      </c>
    </row>
    <row r="224" spans="1:10" ht="20.100000000000001" hidden="1" customHeight="1" x14ac:dyDescent="0.3">
      <c r="A224" s="171" t="s">
        <v>332</v>
      </c>
      <c r="B224" s="166">
        <v>755</v>
      </c>
      <c r="C224" s="167" t="s">
        <v>31</v>
      </c>
      <c r="D224" s="167" t="s">
        <v>27</v>
      </c>
      <c r="E224" s="168" t="s">
        <v>256</v>
      </c>
      <c r="F224" s="169">
        <v>300</v>
      </c>
      <c r="G224" s="170">
        <f>G225</f>
        <v>0</v>
      </c>
      <c r="H224" s="170">
        <f t="shared" si="56"/>
        <v>0</v>
      </c>
      <c r="I224" s="170">
        <f t="shared" si="56"/>
        <v>0</v>
      </c>
      <c r="J224" s="218" t="e">
        <f t="shared" si="47"/>
        <v>#DIV/0!</v>
      </c>
    </row>
    <row r="225" spans="1:10" ht="20.100000000000001" hidden="1" customHeight="1" x14ac:dyDescent="0.3">
      <c r="A225" s="171" t="s">
        <v>334</v>
      </c>
      <c r="B225" s="166">
        <v>755</v>
      </c>
      <c r="C225" s="167" t="s">
        <v>31</v>
      </c>
      <c r="D225" s="167" t="s">
        <v>27</v>
      </c>
      <c r="E225" s="168" t="s">
        <v>256</v>
      </c>
      <c r="F225" s="169" t="s">
        <v>335</v>
      </c>
      <c r="G225" s="170"/>
      <c r="H225" s="172"/>
      <c r="I225" s="207"/>
      <c r="J225" s="218" t="e">
        <f t="shared" si="47"/>
        <v>#DIV/0!</v>
      </c>
    </row>
    <row r="226" spans="1:10" ht="20.100000000000001" customHeight="1" x14ac:dyDescent="0.3">
      <c r="A226" s="182" t="s">
        <v>250</v>
      </c>
      <c r="B226" s="183">
        <v>755</v>
      </c>
      <c r="C226" s="167" t="s">
        <v>31</v>
      </c>
      <c r="D226" s="167" t="s">
        <v>27</v>
      </c>
      <c r="E226" s="185" t="s">
        <v>251</v>
      </c>
      <c r="F226" s="186" t="s">
        <v>204</v>
      </c>
      <c r="G226" s="187">
        <f>G227</f>
        <v>0</v>
      </c>
      <c r="H226" s="187">
        <f t="shared" ref="H226:I228" si="58">H227</f>
        <v>5000</v>
      </c>
      <c r="I226" s="187">
        <f t="shared" si="58"/>
        <v>5000</v>
      </c>
      <c r="J226" s="244">
        <f t="shared" si="47"/>
        <v>100</v>
      </c>
    </row>
    <row r="227" spans="1:10" ht="20.100000000000001" customHeight="1" x14ac:dyDescent="0.3">
      <c r="A227" s="171" t="s">
        <v>252</v>
      </c>
      <c r="B227" s="166">
        <v>755</v>
      </c>
      <c r="C227" s="167" t="s">
        <v>31</v>
      </c>
      <c r="D227" s="167" t="s">
        <v>27</v>
      </c>
      <c r="E227" s="168" t="s">
        <v>253</v>
      </c>
      <c r="F227" s="169" t="s">
        <v>204</v>
      </c>
      <c r="G227" s="170">
        <f>G228</f>
        <v>0</v>
      </c>
      <c r="H227" s="170">
        <f t="shared" si="58"/>
        <v>5000</v>
      </c>
      <c r="I227" s="170">
        <f t="shared" si="58"/>
        <v>5000</v>
      </c>
      <c r="J227" s="218">
        <f t="shared" si="47"/>
        <v>100</v>
      </c>
    </row>
    <row r="228" spans="1:10" ht="20.100000000000001" customHeight="1" x14ac:dyDescent="0.3">
      <c r="A228" s="171" t="s">
        <v>332</v>
      </c>
      <c r="B228" s="166">
        <v>755</v>
      </c>
      <c r="C228" s="167" t="s">
        <v>31</v>
      </c>
      <c r="D228" s="167" t="s">
        <v>27</v>
      </c>
      <c r="E228" s="168" t="s">
        <v>253</v>
      </c>
      <c r="F228" s="169" t="s">
        <v>379</v>
      </c>
      <c r="G228" s="170">
        <f>G229</f>
        <v>0</v>
      </c>
      <c r="H228" s="170">
        <f t="shared" si="58"/>
        <v>5000</v>
      </c>
      <c r="I228" s="170">
        <f t="shared" si="58"/>
        <v>5000</v>
      </c>
      <c r="J228" s="218">
        <f t="shared" si="47"/>
        <v>100</v>
      </c>
    </row>
    <row r="229" spans="1:10" ht="20.100000000000001" customHeight="1" x14ac:dyDescent="0.3">
      <c r="A229" s="173" t="s">
        <v>334</v>
      </c>
      <c r="B229" s="174">
        <v>755</v>
      </c>
      <c r="C229" s="175" t="s">
        <v>31</v>
      </c>
      <c r="D229" s="175" t="s">
        <v>27</v>
      </c>
      <c r="E229" s="176" t="s">
        <v>253</v>
      </c>
      <c r="F229" s="188" t="s">
        <v>335</v>
      </c>
      <c r="G229" s="189">
        <v>0</v>
      </c>
      <c r="H229" s="177">
        <v>5000</v>
      </c>
      <c r="I229" s="220">
        <v>5000</v>
      </c>
      <c r="J229" s="219">
        <f t="shared" si="47"/>
        <v>100</v>
      </c>
    </row>
    <row r="230" spans="1:10" ht="20.100000000000001" hidden="1" customHeight="1" x14ac:dyDescent="0.3">
      <c r="A230" s="156" t="s">
        <v>11</v>
      </c>
      <c r="B230" s="181">
        <v>755</v>
      </c>
      <c r="C230" s="158" t="s">
        <v>30</v>
      </c>
      <c r="D230" s="158" t="s">
        <v>25</v>
      </c>
      <c r="E230" s="154" t="s">
        <v>203</v>
      </c>
      <c r="F230" s="154" t="s">
        <v>204</v>
      </c>
      <c r="G230" s="159">
        <f>G231+G241</f>
        <v>0</v>
      </c>
      <c r="H230" s="159">
        <f>H231+H241</f>
        <v>0</v>
      </c>
      <c r="I230" s="159">
        <f>I231+I241</f>
        <v>0</v>
      </c>
      <c r="J230" s="223" t="e">
        <f t="shared" si="47"/>
        <v>#DIV/0!</v>
      </c>
    </row>
    <row r="231" spans="1:10" ht="20.100000000000001" hidden="1" customHeight="1" x14ac:dyDescent="0.3">
      <c r="A231" s="156" t="s">
        <v>45</v>
      </c>
      <c r="B231" s="181">
        <v>755</v>
      </c>
      <c r="C231" s="158" t="s">
        <v>30</v>
      </c>
      <c r="D231" s="158" t="s">
        <v>24</v>
      </c>
      <c r="E231" s="154" t="s">
        <v>203</v>
      </c>
      <c r="F231" s="154" t="s">
        <v>204</v>
      </c>
      <c r="G231" s="159">
        <f>G237+G232</f>
        <v>0</v>
      </c>
      <c r="H231" s="159">
        <f>H237+H232</f>
        <v>0</v>
      </c>
      <c r="I231" s="159">
        <f>I237+I232</f>
        <v>0</v>
      </c>
      <c r="J231" s="223" t="e">
        <f t="shared" si="47"/>
        <v>#DIV/0!</v>
      </c>
    </row>
    <row r="232" spans="1:10" ht="50.1" hidden="1" customHeight="1" x14ac:dyDescent="0.3">
      <c r="A232" s="182" t="s">
        <v>366</v>
      </c>
      <c r="B232" s="166">
        <v>755</v>
      </c>
      <c r="C232" s="204" t="s">
        <v>30</v>
      </c>
      <c r="D232" s="204" t="s">
        <v>24</v>
      </c>
      <c r="E232" s="185" t="s">
        <v>265</v>
      </c>
      <c r="F232" s="184" t="s">
        <v>204</v>
      </c>
      <c r="G232" s="190">
        <f>G233</f>
        <v>0</v>
      </c>
      <c r="H232" s="190">
        <f>H233</f>
        <v>0</v>
      </c>
      <c r="I232" s="190">
        <f>I233</f>
        <v>0</v>
      </c>
      <c r="J232" s="217" t="e">
        <f t="shared" si="47"/>
        <v>#DIV/0!</v>
      </c>
    </row>
    <row r="233" spans="1:10" ht="35.1" hidden="1" customHeight="1" x14ac:dyDescent="0.3">
      <c r="A233" s="171" t="s">
        <v>266</v>
      </c>
      <c r="B233" s="166">
        <v>755</v>
      </c>
      <c r="C233" s="205" t="s">
        <v>30</v>
      </c>
      <c r="D233" s="205" t="s">
        <v>24</v>
      </c>
      <c r="E233" s="168" t="s">
        <v>267</v>
      </c>
      <c r="F233" s="167" t="s">
        <v>204</v>
      </c>
      <c r="G233" s="172">
        <f t="shared" ref="G233:I235" si="59">G234</f>
        <v>0</v>
      </c>
      <c r="H233" s="172">
        <f t="shared" si="59"/>
        <v>0</v>
      </c>
      <c r="I233" s="172">
        <f t="shared" si="59"/>
        <v>0</v>
      </c>
      <c r="J233" s="218" t="e">
        <f t="shared" si="47"/>
        <v>#DIV/0!</v>
      </c>
    </row>
    <row r="234" spans="1:10" ht="20.100000000000001" hidden="1" customHeight="1" x14ac:dyDescent="0.3">
      <c r="A234" s="171" t="s">
        <v>268</v>
      </c>
      <c r="B234" s="166">
        <v>755</v>
      </c>
      <c r="C234" s="167" t="s">
        <v>30</v>
      </c>
      <c r="D234" s="167" t="s">
        <v>24</v>
      </c>
      <c r="E234" s="168" t="s">
        <v>269</v>
      </c>
      <c r="F234" s="167" t="s">
        <v>204</v>
      </c>
      <c r="G234" s="172">
        <f t="shared" si="59"/>
        <v>0</v>
      </c>
      <c r="H234" s="172">
        <f t="shared" si="59"/>
        <v>0</v>
      </c>
      <c r="I234" s="172">
        <f t="shared" si="59"/>
        <v>0</v>
      </c>
      <c r="J234" s="218" t="e">
        <f t="shared" si="47"/>
        <v>#DIV/0!</v>
      </c>
    </row>
    <row r="235" spans="1:10" ht="35.1" hidden="1" customHeight="1" x14ac:dyDescent="0.3">
      <c r="A235" s="171" t="s">
        <v>226</v>
      </c>
      <c r="B235" s="166">
        <v>755</v>
      </c>
      <c r="C235" s="184" t="s">
        <v>30</v>
      </c>
      <c r="D235" s="184" t="s">
        <v>24</v>
      </c>
      <c r="E235" s="168" t="s">
        <v>269</v>
      </c>
      <c r="F235" s="167" t="s">
        <v>248</v>
      </c>
      <c r="G235" s="172">
        <f t="shared" si="59"/>
        <v>0</v>
      </c>
      <c r="H235" s="172">
        <f t="shared" si="59"/>
        <v>0</v>
      </c>
      <c r="I235" s="172">
        <f t="shared" si="59"/>
        <v>0</v>
      </c>
      <c r="J235" s="218" t="e">
        <f t="shared" si="47"/>
        <v>#DIV/0!</v>
      </c>
    </row>
    <row r="236" spans="1:10" ht="35.1" hidden="1" customHeight="1" x14ac:dyDescent="0.3">
      <c r="A236" s="171" t="s">
        <v>227</v>
      </c>
      <c r="B236" s="166">
        <v>755</v>
      </c>
      <c r="C236" s="184" t="s">
        <v>30</v>
      </c>
      <c r="D236" s="184" t="s">
        <v>24</v>
      </c>
      <c r="E236" s="168" t="s">
        <v>269</v>
      </c>
      <c r="F236" s="167" t="s">
        <v>249</v>
      </c>
      <c r="G236" s="172"/>
      <c r="H236" s="172"/>
      <c r="I236" s="207"/>
      <c r="J236" s="218" t="e">
        <f t="shared" si="47"/>
        <v>#DIV/0!</v>
      </c>
    </row>
    <row r="237" spans="1:10" ht="20.100000000000001" hidden="1" customHeight="1" x14ac:dyDescent="0.3">
      <c r="A237" s="193" t="s">
        <v>326</v>
      </c>
      <c r="B237" s="183">
        <v>755</v>
      </c>
      <c r="C237" s="184" t="s">
        <v>30</v>
      </c>
      <c r="D237" s="184" t="s">
        <v>24</v>
      </c>
      <c r="E237" s="185" t="s">
        <v>327</v>
      </c>
      <c r="F237" s="184" t="s">
        <v>204</v>
      </c>
      <c r="G237" s="190">
        <f>G238</f>
        <v>0</v>
      </c>
      <c r="H237" s="190">
        <f t="shared" ref="H237:I239" si="60">H238</f>
        <v>0</v>
      </c>
      <c r="I237" s="190">
        <f t="shared" si="60"/>
        <v>0</v>
      </c>
      <c r="J237" s="218" t="e">
        <f t="shared" si="47"/>
        <v>#DIV/0!</v>
      </c>
    </row>
    <row r="238" spans="1:10" ht="33" hidden="1" customHeight="1" x14ac:dyDescent="0.3">
      <c r="A238" s="171" t="s">
        <v>336</v>
      </c>
      <c r="B238" s="166">
        <v>755</v>
      </c>
      <c r="C238" s="167" t="s">
        <v>30</v>
      </c>
      <c r="D238" s="167" t="s">
        <v>24</v>
      </c>
      <c r="E238" s="168" t="s">
        <v>337</v>
      </c>
      <c r="F238" s="167" t="s">
        <v>204</v>
      </c>
      <c r="G238" s="172">
        <f>G239</f>
        <v>0</v>
      </c>
      <c r="H238" s="172">
        <f t="shared" si="60"/>
        <v>0</v>
      </c>
      <c r="I238" s="172">
        <f t="shared" si="60"/>
        <v>0</v>
      </c>
      <c r="J238" s="218" t="e">
        <f t="shared" si="47"/>
        <v>#DIV/0!</v>
      </c>
    </row>
    <row r="239" spans="1:10" ht="35.1" hidden="1" customHeight="1" x14ac:dyDescent="0.3">
      <c r="A239" s="171" t="s">
        <v>226</v>
      </c>
      <c r="B239" s="166">
        <v>755</v>
      </c>
      <c r="C239" s="167" t="s">
        <v>30</v>
      </c>
      <c r="D239" s="167" t="s">
        <v>24</v>
      </c>
      <c r="E239" s="168" t="s">
        <v>337</v>
      </c>
      <c r="F239" s="167">
        <v>200</v>
      </c>
      <c r="G239" s="172">
        <f>G240</f>
        <v>0</v>
      </c>
      <c r="H239" s="172">
        <f t="shared" si="60"/>
        <v>0</v>
      </c>
      <c r="I239" s="172">
        <f t="shared" si="60"/>
        <v>0</v>
      </c>
      <c r="J239" s="218" t="e">
        <f t="shared" si="47"/>
        <v>#DIV/0!</v>
      </c>
    </row>
    <row r="240" spans="1:10" ht="35.1" hidden="1" customHeight="1" x14ac:dyDescent="0.3">
      <c r="A240" s="173" t="s">
        <v>227</v>
      </c>
      <c r="B240" s="174">
        <v>755</v>
      </c>
      <c r="C240" s="175" t="s">
        <v>30</v>
      </c>
      <c r="D240" s="175" t="s">
        <v>24</v>
      </c>
      <c r="E240" s="176" t="s">
        <v>337</v>
      </c>
      <c r="F240" s="175">
        <v>240</v>
      </c>
      <c r="G240" s="177"/>
      <c r="H240" s="177"/>
      <c r="I240" s="220"/>
      <c r="J240" s="219" t="e">
        <f t="shared" si="47"/>
        <v>#DIV/0!</v>
      </c>
    </row>
    <row r="241" spans="1:10" ht="20.100000000000001" hidden="1" customHeight="1" x14ac:dyDescent="0.3">
      <c r="A241" s="156" t="s">
        <v>191</v>
      </c>
      <c r="B241" s="181">
        <v>755</v>
      </c>
      <c r="C241" s="158" t="s">
        <v>30</v>
      </c>
      <c r="D241" s="158" t="s">
        <v>26</v>
      </c>
      <c r="E241" s="154" t="s">
        <v>203</v>
      </c>
      <c r="F241" s="154" t="s">
        <v>204</v>
      </c>
      <c r="G241" s="159">
        <f>G247+G242</f>
        <v>0</v>
      </c>
      <c r="H241" s="159">
        <f>H247+H242</f>
        <v>0</v>
      </c>
      <c r="I241" s="159">
        <f>I247+I242</f>
        <v>0</v>
      </c>
      <c r="J241" s="223" t="e">
        <f t="shared" si="47"/>
        <v>#DIV/0!</v>
      </c>
    </row>
    <row r="242" spans="1:10" ht="20.100000000000001" hidden="1" customHeight="1" x14ac:dyDescent="0.3">
      <c r="A242" s="182" t="s">
        <v>338</v>
      </c>
      <c r="B242" s="166">
        <v>755</v>
      </c>
      <c r="C242" s="184" t="s">
        <v>30</v>
      </c>
      <c r="D242" s="184" t="s">
        <v>26</v>
      </c>
      <c r="E242" s="185" t="s">
        <v>339</v>
      </c>
      <c r="F242" s="186" t="s">
        <v>204</v>
      </c>
      <c r="G242" s="206">
        <f t="shared" ref="G242:I244" si="61">G243</f>
        <v>0</v>
      </c>
      <c r="H242" s="206">
        <f t="shared" si="61"/>
        <v>0</v>
      </c>
      <c r="I242" s="206">
        <f t="shared" si="61"/>
        <v>0</v>
      </c>
      <c r="J242" s="217" t="e">
        <f t="shared" si="47"/>
        <v>#DIV/0!</v>
      </c>
    </row>
    <row r="243" spans="1:10" ht="20.100000000000001" hidden="1" customHeight="1" x14ac:dyDescent="0.3">
      <c r="A243" s="171" t="s">
        <v>338</v>
      </c>
      <c r="B243" s="166">
        <v>755</v>
      </c>
      <c r="C243" s="167" t="s">
        <v>30</v>
      </c>
      <c r="D243" s="167" t="s">
        <v>26</v>
      </c>
      <c r="E243" s="168" t="s">
        <v>340</v>
      </c>
      <c r="F243" s="167" t="s">
        <v>204</v>
      </c>
      <c r="G243" s="207">
        <f t="shared" si="61"/>
        <v>0</v>
      </c>
      <c r="H243" s="207">
        <f t="shared" si="61"/>
        <v>0</v>
      </c>
      <c r="I243" s="207">
        <f t="shared" si="61"/>
        <v>0</v>
      </c>
      <c r="J243" s="218" t="e">
        <f t="shared" si="47"/>
        <v>#DIV/0!</v>
      </c>
    </row>
    <row r="244" spans="1:10" ht="35.1" hidden="1" customHeight="1" x14ac:dyDescent="0.3">
      <c r="A244" s="171" t="s">
        <v>226</v>
      </c>
      <c r="B244" s="166">
        <v>755</v>
      </c>
      <c r="C244" s="167" t="s">
        <v>30</v>
      </c>
      <c r="D244" s="167" t="s">
        <v>26</v>
      </c>
      <c r="E244" s="168" t="s">
        <v>340</v>
      </c>
      <c r="F244" s="167">
        <v>200</v>
      </c>
      <c r="G244" s="207">
        <f t="shared" si="61"/>
        <v>0</v>
      </c>
      <c r="H244" s="207">
        <f t="shared" si="61"/>
        <v>0</v>
      </c>
      <c r="I244" s="207">
        <f t="shared" si="61"/>
        <v>0</v>
      </c>
      <c r="J244" s="218" t="e">
        <f t="shared" si="47"/>
        <v>#DIV/0!</v>
      </c>
    </row>
    <row r="245" spans="1:10" ht="35.1" hidden="1" customHeight="1" x14ac:dyDescent="0.3">
      <c r="A245" s="171" t="s">
        <v>227</v>
      </c>
      <c r="B245" s="166">
        <v>755</v>
      </c>
      <c r="C245" s="167" t="s">
        <v>30</v>
      </c>
      <c r="D245" s="167" t="s">
        <v>26</v>
      </c>
      <c r="E245" s="168" t="s">
        <v>340</v>
      </c>
      <c r="F245" s="167">
        <v>240</v>
      </c>
      <c r="G245" s="207">
        <v>0</v>
      </c>
      <c r="H245" s="207">
        <v>0</v>
      </c>
      <c r="I245" s="224">
        <v>0</v>
      </c>
      <c r="J245" s="219" t="e">
        <f t="shared" si="47"/>
        <v>#DIV/0!</v>
      </c>
    </row>
    <row r="246" spans="1:10" ht="24.9" customHeight="1" x14ac:dyDescent="0.3">
      <c r="A246" s="286" t="s">
        <v>36</v>
      </c>
      <c r="B246" s="286"/>
      <c r="C246" s="286"/>
      <c r="D246" s="286"/>
      <c r="E246" s="286"/>
      <c r="F246" s="286"/>
      <c r="G246" s="159">
        <f>G10+G77+G85+G108+G130+G185+G201+G209+G215+G230</f>
        <v>4484545.3</v>
      </c>
      <c r="H246" s="159">
        <f>H10+H77+H85+H108+H130+H185+H201+H209+H215+H230</f>
        <v>5718458.0800000001</v>
      </c>
      <c r="I246" s="159">
        <f>I10+I77+I85+I108+I130+I185+I201+I209+I215+I230</f>
        <v>5286575.9999999991</v>
      </c>
      <c r="J246" s="223">
        <f t="shared" si="47"/>
        <v>92.447578106579371</v>
      </c>
    </row>
    <row r="247" spans="1:10" x14ac:dyDescent="0.3">
      <c r="A247" s="1"/>
      <c r="B247" s="1"/>
      <c r="C247" s="145"/>
      <c r="D247" s="1"/>
      <c r="E247" s="145"/>
      <c r="F247" s="145"/>
      <c r="G247" s="1"/>
      <c r="H247" s="1"/>
      <c r="I247" s="1"/>
    </row>
    <row r="248" spans="1:10" x14ac:dyDescent="0.3">
      <c r="A248" s="1"/>
      <c r="B248" s="1"/>
      <c r="C248" s="145"/>
      <c r="D248" s="1"/>
      <c r="E248" s="145"/>
      <c r="F248" s="145"/>
      <c r="G248" s="1"/>
      <c r="H248" s="155"/>
    </row>
    <row r="249" spans="1:10" x14ac:dyDescent="0.3">
      <c r="H249" s="147"/>
    </row>
    <row r="250" spans="1:10" x14ac:dyDescent="0.3">
      <c r="A250" s="209"/>
    </row>
    <row r="251" spans="1:10" x14ac:dyDescent="0.3">
      <c r="H251" s="147"/>
    </row>
    <row r="254" spans="1:10" x14ac:dyDescent="0.3">
      <c r="F254" s="210"/>
      <c r="G254" s="211"/>
    </row>
  </sheetData>
  <mergeCells count="18">
    <mergeCell ref="A6:H6"/>
    <mergeCell ref="G7:H7"/>
    <mergeCell ref="A246:F246"/>
    <mergeCell ref="I7:I8"/>
    <mergeCell ref="J7:J8"/>
    <mergeCell ref="I1:J1"/>
    <mergeCell ref="I2:J2"/>
    <mergeCell ref="I3:J3"/>
    <mergeCell ref="A5:J5"/>
    <mergeCell ref="A7:A8"/>
    <mergeCell ref="B7:B8"/>
    <mergeCell ref="C7:C8"/>
    <mergeCell ref="D7:D8"/>
    <mergeCell ref="E7:E8"/>
    <mergeCell ref="F7:F8"/>
    <mergeCell ref="G1:H1"/>
    <mergeCell ref="G2:H2"/>
    <mergeCell ref="F3:H3"/>
  </mergeCells>
  <pageMargins left="0.55118110236220474" right="0.19685039370078741" top="0.39370078740157483" bottom="0.3937007874015748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Доходы</vt:lpstr>
      <vt:lpstr>Источники</vt:lpstr>
      <vt:lpstr>Приложение № 3</vt:lpstr>
      <vt:lpstr>Приложение № 4</vt:lpstr>
      <vt:lpstr>Доходы!Заголовки_для_печати</vt:lpstr>
      <vt:lpstr>Источники!Заголовки_для_печати</vt:lpstr>
      <vt:lpstr>'Приложение № 3'!Заголовки_для_печати</vt:lpstr>
      <vt:lpstr>'Приложение № 4'!Заголовки_для_печати</vt:lpstr>
      <vt:lpstr>Доходы!Область_печати</vt:lpstr>
      <vt:lpstr>'Приложение № 3'!Область_печати</vt:lpstr>
      <vt:lpstr>'Приложение №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2024-07-18T07:26:16Z</dcterms:modified>
</cp:coreProperties>
</file>