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zov\Desktop\Работа\Собрание депутатов\Проект решения 15 сессия\решение №91\"/>
    </mc:Choice>
  </mc:AlternateContent>
  <bookViews>
    <workbookView xWindow="120" yWindow="60" windowWidth="28692" windowHeight="12780"/>
  </bookViews>
  <sheets>
    <sheet name="1-21 (2)" sheetId="1" r:id="rId1"/>
  </sheets>
  <externalReferences>
    <externalReference r:id="rId2"/>
  </externalReferences>
  <definedNames>
    <definedName name="_xlnm.Print_Area" localSheetId="0">'1-21 (2)'!$A$1:$K$19</definedName>
  </definedNames>
  <calcPr calcId="152511"/>
</workbook>
</file>

<file path=xl/calcChain.xml><?xml version="1.0" encoding="utf-8"?>
<calcChain xmlns="http://schemas.openxmlformats.org/spreadsheetml/2006/main">
  <c r="D17" i="1" l="1"/>
  <c r="C17" i="1"/>
  <c r="E17" i="1" l="1"/>
  <c r="L17" i="1" s="1"/>
  <c r="M17" i="1" s="1"/>
  <c r="D18" i="1"/>
  <c r="C18" i="1"/>
  <c r="D15" i="1" l="1"/>
  <c r="C15" i="1"/>
  <c r="D16" i="1"/>
  <c r="C16" i="1"/>
  <c r="D12" i="1"/>
  <c r="C12" i="1"/>
  <c r="D14" i="1"/>
  <c r="C14" i="1"/>
  <c r="D13" i="1"/>
  <c r="C13" i="1"/>
  <c r="D11" i="1"/>
  <c r="C11" i="1"/>
  <c r="D10" i="1"/>
  <c r="C10" i="1"/>
  <c r="D9" i="1"/>
  <c r="C9" i="1"/>
  <c r="D8" i="1"/>
  <c r="C8" i="1"/>
  <c r="D7" i="1"/>
  <c r="C7" i="1"/>
  <c r="D6" i="1"/>
  <c r="C6" i="1"/>
  <c r="J19" i="1"/>
  <c r="I19" i="1"/>
  <c r="H19" i="1"/>
  <c r="G19" i="1"/>
  <c r="E15" i="1" l="1"/>
  <c r="L15" i="1" s="1"/>
  <c r="C19" i="1"/>
  <c r="E13" i="1"/>
  <c r="L13" i="1" s="1"/>
  <c r="M13" i="1" s="1"/>
  <c r="E18" i="1"/>
  <c r="L18" i="1" s="1"/>
  <c r="M18" i="1" s="1"/>
  <c r="E9" i="1"/>
  <c r="L9" i="1" s="1"/>
  <c r="E11" i="1"/>
  <c r="L11" i="1" s="1"/>
  <c r="M11" i="1" s="1"/>
  <c r="E10" i="1"/>
  <c r="L10" i="1" s="1"/>
  <c r="M10" i="1" s="1"/>
  <c r="E12" i="1"/>
  <c r="L12" i="1" s="1"/>
  <c r="M12" i="1" s="1"/>
  <c r="E16" i="1"/>
  <c r="L16" i="1" s="1"/>
  <c r="M16" i="1" s="1"/>
  <c r="E7" i="1"/>
  <c r="L7" i="1" s="1"/>
  <c r="M7" i="1" s="1"/>
  <c r="E14" i="1"/>
  <c r="L14" i="1" s="1"/>
  <c r="M14" i="1" s="1"/>
  <c r="D19" i="1"/>
  <c r="E6" i="1"/>
  <c r="L6" i="1" s="1"/>
  <c r="K19" i="1"/>
  <c r="F19" i="1"/>
  <c r="E8" i="1"/>
  <c r="M9" i="1" l="1"/>
  <c r="M6" i="1"/>
  <c r="L8" i="1"/>
  <c r="L19" i="1" s="1"/>
  <c r="E19" i="1"/>
  <c r="M8" i="1" l="1"/>
  <c r="M19" i="1" s="1"/>
</calcChain>
</file>

<file path=xl/sharedStrings.xml><?xml version="1.0" encoding="utf-8"?>
<sst xmlns="http://schemas.openxmlformats.org/spreadsheetml/2006/main" count="41" uniqueCount="27">
  <si>
    <t>Код бюджетной классификации</t>
  </si>
  <si>
    <t>Разница между уточненной  бюджетной  росписью и утвержденной бюджетной росписью</t>
  </si>
  <si>
    <t xml:space="preserve">Расходы за счет субсидий и субвенций, иных межбюджетных трансфертов, фактически полученных при исполнении бюджета сверх утвержденных решением о бюджете </t>
  </si>
  <si>
    <t>Изменения на основании Бюджетного кодекса РФ</t>
  </si>
  <si>
    <t>Проверка</t>
  </si>
  <si>
    <t>за счет средств областного бюджета</t>
  </si>
  <si>
    <t>за счет безвозмездных поступлений от физических лиц</t>
  </si>
  <si>
    <t>за счет безвозмездных поступлений</t>
  </si>
  <si>
    <t xml:space="preserve">раздел </t>
  </si>
  <si>
    <t>01</t>
  </si>
  <si>
    <t>02</t>
  </si>
  <si>
    <t>03</t>
  </si>
  <si>
    <t>04</t>
  </si>
  <si>
    <t>05</t>
  </si>
  <si>
    <t>06</t>
  </si>
  <si>
    <t>13</t>
  </si>
  <si>
    <t>10</t>
  </si>
  <si>
    <t>08</t>
  </si>
  <si>
    <t>09</t>
  </si>
  <si>
    <t>Итого</t>
  </si>
  <si>
    <t xml:space="preserve"> </t>
  </si>
  <si>
    <t>подраз-дел</t>
  </si>
  <si>
    <t>за счет средств бюджета района</t>
  </si>
  <si>
    <t>Изменения на основании Решений  Совета депутатов</t>
  </si>
  <si>
    <t>Расшифровка уточнения бюджета сельского поселения "Низовское" Вельского муниципального района Архангельской области по расходам в разрезе разделов, подразделов классификации расходов бюджета за 1 квартал 2024 г.</t>
  </si>
  <si>
    <t xml:space="preserve"> Уточненная  бюджетная роспись на 2024 год</t>
  </si>
  <si>
    <t>Утверждено  Решением Совета депутатов сельского поселения "Низовское" Вельского муниципального района Архангельской области № 81 от 26 декабря 2023г. "О бюджете сельского поселения "Низовское" Вельского муниципального района Архангельской области на 2024 год и на плановый период 2025 и 2026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</si>
</sst>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0" xfId="0" applyFont="1" applyAlignment="1">
      <alignment horizontal="left"/>
    </xf>
    <xf numFmtId="0" fontId="3" fillId="0" borderId="0" xfId="0" applyFont="1"/>
    <xf numFmtId="0" fontId="3" fillId="0" borderId="6" xfId="0" applyFont="1" applyBorder="1" applyAlignment="1">
      <alignment vertical="center"/>
    </xf>
    <xf numFmtId="4" fontId="3" fillId="0" borderId="6" xfId="0" applyNumberFormat="1" applyFont="1" applyBorder="1" applyAlignment="1">
      <alignment vertical="center"/>
    </xf>
    <xf numFmtId="2" fontId="3" fillId="0" borderId="9" xfId="0" applyNumberFormat="1" applyFont="1" applyFill="1" applyBorder="1" applyAlignment="1">
      <alignment vertical="center"/>
    </xf>
    <xf numFmtId="0" fontId="3" fillId="0" borderId="6" xfId="0" applyFont="1" applyBorder="1"/>
    <xf numFmtId="49" fontId="3" fillId="0" borderId="6" xfId="0" applyNumberFormat="1" applyFont="1" applyBorder="1" applyAlignment="1">
      <alignment horizontal="center" vertical="center"/>
    </xf>
    <xf numFmtId="4" fontId="3" fillId="0" borderId="6" xfId="0" applyNumberFormat="1" applyFont="1" applyBorder="1"/>
    <xf numFmtId="4" fontId="5" fillId="2" borderId="6" xfId="0" applyNumberFormat="1" applyFont="1" applyFill="1" applyBorder="1"/>
    <xf numFmtId="4" fontId="3" fillId="0" borderId="0" xfId="0" applyNumberFormat="1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4" fontId="5" fillId="3" borderId="6" xfId="0" applyNumberFormat="1" applyFont="1" applyFill="1" applyBorder="1" applyAlignment="1">
      <alignment horizontal="center" vertical="center"/>
    </xf>
    <xf numFmtId="4" fontId="5" fillId="2" borderId="6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/>
    </xf>
    <xf numFmtId="4" fontId="3" fillId="3" borderId="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7;&#1088;&#1072;&#1074;&#1082;&#1072;%20&#1087;&#1086;%20&#1080;&#1089;&#1087;&#1086;&#1083;&#1085;&#1077;&#1085;&#1080;&#1102;%20&#1073;&#1102;&#1076;&#1078;&#1077;&#1090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ы"/>
      <sheetName val="Источники"/>
      <sheetName val="Расходы"/>
      <sheetName val="по распорядителям"/>
    </sheetNames>
    <sheetDataSet>
      <sheetData sheetId="0"/>
      <sheetData sheetId="1"/>
      <sheetData sheetId="2">
        <row r="6">
          <cell r="D6">
            <v>934276.14</v>
          </cell>
          <cell r="E6">
            <v>934276.14</v>
          </cell>
        </row>
        <row r="8">
          <cell r="D8">
            <v>3054218.55</v>
          </cell>
          <cell r="E8">
            <v>3054218.55</v>
          </cell>
        </row>
        <row r="9">
          <cell r="D9">
            <v>65233</v>
          </cell>
          <cell r="E9">
            <v>65233</v>
          </cell>
        </row>
        <row r="10">
          <cell r="D10">
            <v>5000</v>
          </cell>
          <cell r="E10">
            <v>5000</v>
          </cell>
        </row>
        <row r="11">
          <cell r="D11">
            <v>10000</v>
          </cell>
          <cell r="E11">
            <v>10000</v>
          </cell>
        </row>
        <row r="13">
          <cell r="D13">
            <v>215472.52</v>
          </cell>
          <cell r="E13">
            <v>222747.02</v>
          </cell>
        </row>
        <row r="15">
          <cell r="D15">
            <v>10000</v>
          </cell>
          <cell r="E15">
            <v>20000</v>
          </cell>
        </row>
        <row r="17">
          <cell r="D17">
            <v>0</v>
          </cell>
          <cell r="E17">
            <v>1300000</v>
          </cell>
        </row>
        <row r="22">
          <cell r="D22">
            <v>194180.61</v>
          </cell>
          <cell r="E22">
            <v>341030.61</v>
          </cell>
        </row>
        <row r="24">
          <cell r="D24"/>
          <cell r="E24"/>
        </row>
        <row r="28">
          <cell r="D28">
            <v>25000</v>
          </cell>
          <cell r="E28">
            <v>25000</v>
          </cell>
        </row>
        <row r="30">
          <cell r="D30">
            <v>136250</v>
          </cell>
          <cell r="E30">
            <v>136250</v>
          </cell>
        </row>
        <row r="32">
          <cell r="D32">
            <v>0</v>
          </cell>
          <cell r="E32">
            <v>5650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D3" sqref="D3:D4"/>
    </sheetView>
  </sheetViews>
  <sheetFormatPr defaultColWidth="9.109375" defaultRowHeight="15.6" x14ac:dyDescent="0.3"/>
  <cols>
    <col min="1" max="2" width="8.6640625" style="11" customWidth="1"/>
    <col min="3" max="12" width="17.6640625" style="2" customWidth="1"/>
    <col min="13" max="13" width="0" style="2" hidden="1" customWidth="1"/>
    <col min="14" max="14" width="9.109375" style="2"/>
    <col min="15" max="15" width="16.44140625" style="2" customWidth="1"/>
    <col min="16" max="16384" width="9.109375" style="2"/>
  </cols>
  <sheetData>
    <row r="1" spans="1:13" ht="44.25" customHeight="1" x14ac:dyDescent="0.3">
      <c r="A1" s="23" t="s">
        <v>24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2"/>
      <c r="M1" s="1"/>
    </row>
    <row r="2" spans="1:13" x14ac:dyDescent="0.3">
      <c r="A2" s="11" t="s">
        <v>20</v>
      </c>
      <c r="B2" s="12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20.75" customHeight="1" x14ac:dyDescent="0.3">
      <c r="A3" s="28" t="s">
        <v>0</v>
      </c>
      <c r="B3" s="29"/>
      <c r="C3" s="32" t="s">
        <v>26</v>
      </c>
      <c r="D3" s="34" t="s">
        <v>25</v>
      </c>
      <c r="E3" s="32" t="s">
        <v>1</v>
      </c>
      <c r="F3" s="36" t="s">
        <v>2</v>
      </c>
      <c r="G3" s="37"/>
      <c r="H3" s="38"/>
      <c r="I3" s="38"/>
      <c r="J3" s="26" t="s">
        <v>23</v>
      </c>
      <c r="K3" s="26" t="s">
        <v>3</v>
      </c>
      <c r="L3" s="26"/>
      <c r="M3" s="27" t="s">
        <v>4</v>
      </c>
    </row>
    <row r="4" spans="1:13" ht="154.5" customHeight="1" x14ac:dyDescent="0.3">
      <c r="A4" s="30"/>
      <c r="B4" s="31"/>
      <c r="C4" s="33"/>
      <c r="D4" s="35"/>
      <c r="E4" s="33"/>
      <c r="F4" s="13" t="s">
        <v>5</v>
      </c>
      <c r="G4" s="13" t="s">
        <v>22</v>
      </c>
      <c r="H4" s="13" t="s">
        <v>6</v>
      </c>
      <c r="I4" s="14" t="s">
        <v>7</v>
      </c>
      <c r="J4" s="26"/>
      <c r="K4" s="26"/>
      <c r="L4" s="26"/>
      <c r="M4" s="27"/>
    </row>
    <row r="5" spans="1:13" ht="26.4" x14ac:dyDescent="0.3">
      <c r="A5" s="19" t="s">
        <v>8</v>
      </c>
      <c r="B5" s="19" t="s">
        <v>21</v>
      </c>
      <c r="C5" s="3"/>
      <c r="D5" s="3"/>
      <c r="E5" s="4"/>
      <c r="F5" s="5"/>
      <c r="G5" s="3"/>
      <c r="H5" s="3"/>
      <c r="I5" s="3"/>
      <c r="J5" s="3"/>
      <c r="K5" s="3"/>
      <c r="L5" s="3"/>
      <c r="M5" s="6"/>
    </row>
    <row r="6" spans="1:13" ht="24.9" customHeight="1" x14ac:dyDescent="0.3">
      <c r="A6" s="7" t="s">
        <v>9</v>
      </c>
      <c r="B6" s="7" t="s">
        <v>10</v>
      </c>
      <c r="C6" s="15">
        <f>[1]Расходы!$D$6</f>
        <v>934276.14</v>
      </c>
      <c r="D6" s="15">
        <f>[1]Расходы!$E$6</f>
        <v>934276.14</v>
      </c>
      <c r="E6" s="15">
        <f t="shared" ref="E6:E18" si="0">D6-C6</f>
        <v>0</v>
      </c>
      <c r="F6" s="15"/>
      <c r="G6" s="15"/>
      <c r="H6" s="15"/>
      <c r="I6" s="15"/>
      <c r="J6" s="15"/>
      <c r="K6" s="15"/>
      <c r="L6" s="15">
        <f t="shared" ref="L6:L18" si="1">E6-F6-G6-J6-K6</f>
        <v>0</v>
      </c>
      <c r="M6" s="8">
        <f t="shared" ref="M6:M18" si="2">E6-F6-G6-I6-J6-K6-L6</f>
        <v>0</v>
      </c>
    </row>
    <row r="7" spans="1:13" ht="24.9" customHeight="1" x14ac:dyDescent="0.3">
      <c r="A7" s="7" t="s">
        <v>9</v>
      </c>
      <c r="B7" s="7" t="s">
        <v>12</v>
      </c>
      <c r="C7" s="15">
        <f>[1]Расходы!$D$8</f>
        <v>3054218.55</v>
      </c>
      <c r="D7" s="15">
        <f>[1]Расходы!$E$8</f>
        <v>3054218.55</v>
      </c>
      <c r="E7" s="15">
        <f t="shared" si="0"/>
        <v>0</v>
      </c>
      <c r="F7" s="15"/>
      <c r="G7" s="15"/>
      <c r="H7" s="15"/>
      <c r="I7" s="15"/>
      <c r="J7" s="15"/>
      <c r="K7" s="15"/>
      <c r="L7" s="15">
        <f t="shared" si="1"/>
        <v>0</v>
      </c>
      <c r="M7" s="8">
        <f t="shared" si="2"/>
        <v>0</v>
      </c>
    </row>
    <row r="8" spans="1:13" ht="24.9" customHeight="1" x14ac:dyDescent="0.3">
      <c r="A8" s="7" t="s">
        <v>9</v>
      </c>
      <c r="B8" s="7" t="s">
        <v>14</v>
      </c>
      <c r="C8" s="15">
        <f>[1]Расходы!$D$9</f>
        <v>65233</v>
      </c>
      <c r="D8" s="15">
        <f>[1]Расходы!$E$9</f>
        <v>65233</v>
      </c>
      <c r="E8" s="15">
        <f t="shared" si="0"/>
        <v>0</v>
      </c>
      <c r="F8" s="15"/>
      <c r="G8" s="15"/>
      <c r="H8" s="15"/>
      <c r="I8" s="15"/>
      <c r="J8" s="15"/>
      <c r="K8" s="15"/>
      <c r="L8" s="15">
        <f t="shared" si="1"/>
        <v>0</v>
      </c>
      <c r="M8" s="8">
        <f t="shared" si="2"/>
        <v>0</v>
      </c>
    </row>
    <row r="9" spans="1:13" ht="24.9" customHeight="1" x14ac:dyDescent="0.3">
      <c r="A9" s="7" t="s">
        <v>9</v>
      </c>
      <c r="B9" s="7">
        <v>11</v>
      </c>
      <c r="C9" s="15">
        <f>[1]Расходы!$D$10</f>
        <v>5000</v>
      </c>
      <c r="D9" s="15">
        <f>[1]Расходы!$E$10</f>
        <v>5000</v>
      </c>
      <c r="E9" s="15">
        <f t="shared" si="0"/>
        <v>0</v>
      </c>
      <c r="F9" s="15"/>
      <c r="G9" s="15"/>
      <c r="H9" s="15"/>
      <c r="I9" s="15"/>
      <c r="J9" s="15"/>
      <c r="K9" s="15"/>
      <c r="L9" s="15">
        <f t="shared" si="1"/>
        <v>0</v>
      </c>
      <c r="M9" s="8">
        <f t="shared" si="2"/>
        <v>0</v>
      </c>
    </row>
    <row r="10" spans="1:13" ht="24.9" customHeight="1" x14ac:dyDescent="0.3">
      <c r="A10" s="7" t="s">
        <v>9</v>
      </c>
      <c r="B10" s="7" t="s">
        <v>15</v>
      </c>
      <c r="C10" s="15">
        <f>[1]Расходы!$D$11</f>
        <v>10000</v>
      </c>
      <c r="D10" s="15">
        <f>[1]Расходы!$E$11</f>
        <v>10000</v>
      </c>
      <c r="E10" s="15">
        <f t="shared" si="0"/>
        <v>0</v>
      </c>
      <c r="F10" s="15"/>
      <c r="G10" s="15"/>
      <c r="H10" s="15"/>
      <c r="I10" s="15"/>
      <c r="J10" s="15"/>
      <c r="K10" s="15"/>
      <c r="L10" s="15">
        <f t="shared" si="1"/>
        <v>0</v>
      </c>
      <c r="M10" s="8">
        <f t="shared" si="2"/>
        <v>0</v>
      </c>
    </row>
    <row r="11" spans="1:13" ht="24.9" customHeight="1" x14ac:dyDescent="0.3">
      <c r="A11" s="7" t="s">
        <v>10</v>
      </c>
      <c r="B11" s="7" t="s">
        <v>11</v>
      </c>
      <c r="C11" s="15">
        <f>[1]Расходы!$D$13</f>
        <v>215472.52</v>
      </c>
      <c r="D11" s="15">
        <f>[1]Расходы!$E$13</f>
        <v>222747.02</v>
      </c>
      <c r="E11" s="15">
        <f t="shared" si="0"/>
        <v>7274.5</v>
      </c>
      <c r="F11" s="15"/>
      <c r="G11" s="15"/>
      <c r="H11" s="15"/>
      <c r="I11" s="15"/>
      <c r="J11" s="15">
        <v>7274.5</v>
      </c>
      <c r="K11" s="15"/>
      <c r="L11" s="15">
        <f t="shared" si="1"/>
        <v>0</v>
      </c>
      <c r="M11" s="8">
        <f t="shared" si="2"/>
        <v>0</v>
      </c>
    </row>
    <row r="12" spans="1:13" ht="24.9" customHeight="1" x14ac:dyDescent="0.3">
      <c r="A12" s="7" t="s">
        <v>11</v>
      </c>
      <c r="B12" s="7" t="s">
        <v>16</v>
      </c>
      <c r="C12" s="15">
        <f>[1]Расходы!$D$15</f>
        <v>10000</v>
      </c>
      <c r="D12" s="15">
        <f>[1]Расходы!$E$15</f>
        <v>20000</v>
      </c>
      <c r="E12" s="15">
        <f t="shared" si="0"/>
        <v>10000</v>
      </c>
      <c r="F12" s="15"/>
      <c r="G12" s="15"/>
      <c r="H12" s="15"/>
      <c r="I12" s="15"/>
      <c r="J12" s="20">
        <v>10000</v>
      </c>
      <c r="K12" s="20"/>
      <c r="L12" s="15">
        <f t="shared" si="1"/>
        <v>0</v>
      </c>
      <c r="M12" s="8">
        <f t="shared" si="2"/>
        <v>0</v>
      </c>
    </row>
    <row r="13" spans="1:13" ht="24.9" customHeight="1" x14ac:dyDescent="0.3">
      <c r="A13" s="7" t="s">
        <v>12</v>
      </c>
      <c r="B13" s="7" t="s">
        <v>18</v>
      </c>
      <c r="C13" s="15">
        <f>[1]Расходы!$D$17</f>
        <v>0</v>
      </c>
      <c r="D13" s="15">
        <f>[1]Расходы!$E$17</f>
        <v>1300000</v>
      </c>
      <c r="E13" s="15">
        <f t="shared" si="0"/>
        <v>1300000</v>
      </c>
      <c r="F13" s="15"/>
      <c r="G13" s="15"/>
      <c r="H13" s="15"/>
      <c r="I13" s="15"/>
      <c r="J13" s="15">
        <v>1300000</v>
      </c>
      <c r="K13" s="15"/>
      <c r="L13" s="15">
        <f t="shared" si="1"/>
        <v>0</v>
      </c>
      <c r="M13" s="8">
        <f t="shared" si="2"/>
        <v>0</v>
      </c>
    </row>
    <row r="14" spans="1:13" ht="24.9" customHeight="1" x14ac:dyDescent="0.3">
      <c r="A14" s="7" t="s">
        <v>13</v>
      </c>
      <c r="B14" s="7" t="s">
        <v>11</v>
      </c>
      <c r="C14" s="15">
        <f>[1]Расходы!$D$22</f>
        <v>194180.61</v>
      </c>
      <c r="D14" s="15">
        <f>[1]Расходы!$E$22</f>
        <v>341030.61</v>
      </c>
      <c r="E14" s="15">
        <f t="shared" si="0"/>
        <v>146850</v>
      </c>
      <c r="F14" s="15"/>
      <c r="G14" s="15"/>
      <c r="H14" s="15"/>
      <c r="I14" s="15"/>
      <c r="J14" s="15">
        <v>146850</v>
      </c>
      <c r="K14" s="15"/>
      <c r="L14" s="15">
        <f t="shared" si="1"/>
        <v>0</v>
      </c>
      <c r="M14" s="8">
        <f t="shared" si="2"/>
        <v>0</v>
      </c>
    </row>
    <row r="15" spans="1:13" ht="24.9" hidden="1" customHeight="1" x14ac:dyDescent="0.3">
      <c r="A15" s="7" t="s">
        <v>14</v>
      </c>
      <c r="B15" s="7" t="s">
        <v>13</v>
      </c>
      <c r="C15" s="15">
        <f>[1]Расходы!$D$24</f>
        <v>0</v>
      </c>
      <c r="D15" s="15">
        <f>[1]Расходы!$E$24</f>
        <v>0</v>
      </c>
      <c r="E15" s="15">
        <f t="shared" si="0"/>
        <v>0</v>
      </c>
      <c r="F15" s="15"/>
      <c r="G15" s="15"/>
      <c r="H15" s="15"/>
      <c r="I15" s="15"/>
      <c r="J15" s="15"/>
      <c r="K15" s="15"/>
      <c r="L15" s="15">
        <f t="shared" si="1"/>
        <v>0</v>
      </c>
      <c r="M15" s="8"/>
    </row>
    <row r="16" spans="1:13" ht="24.9" customHeight="1" x14ac:dyDescent="0.3">
      <c r="A16" s="7" t="s">
        <v>17</v>
      </c>
      <c r="B16" s="7" t="s">
        <v>9</v>
      </c>
      <c r="C16" s="15">
        <f>[1]Расходы!$D$28</f>
        <v>25000</v>
      </c>
      <c r="D16" s="15">
        <f>[1]Расходы!$E$28</f>
        <v>25000</v>
      </c>
      <c r="E16" s="15">
        <f t="shared" si="0"/>
        <v>0</v>
      </c>
      <c r="F16" s="21"/>
      <c r="G16" s="21"/>
      <c r="H16" s="21"/>
      <c r="I16" s="21"/>
      <c r="J16" s="21"/>
      <c r="K16" s="21"/>
      <c r="L16" s="15">
        <f t="shared" si="1"/>
        <v>0</v>
      </c>
      <c r="M16" s="8">
        <f t="shared" si="2"/>
        <v>0</v>
      </c>
    </row>
    <row r="17" spans="1:13" ht="24.9" customHeight="1" x14ac:dyDescent="0.3">
      <c r="A17" s="7" t="s">
        <v>16</v>
      </c>
      <c r="B17" s="7" t="s">
        <v>9</v>
      </c>
      <c r="C17" s="15">
        <f>[1]Расходы!$D$30</f>
        <v>136250</v>
      </c>
      <c r="D17" s="15">
        <f>[1]Расходы!$E$30</f>
        <v>136250</v>
      </c>
      <c r="E17" s="15">
        <f t="shared" ref="E17" si="3">D17-C17</f>
        <v>0</v>
      </c>
      <c r="F17" s="15"/>
      <c r="G17" s="15"/>
      <c r="H17" s="15"/>
      <c r="I17" s="15"/>
      <c r="J17" s="15"/>
      <c r="K17" s="15"/>
      <c r="L17" s="15">
        <f t="shared" ref="L17" si="4">E17-F17-G17-J17-K17</f>
        <v>0</v>
      </c>
      <c r="M17" s="8">
        <f t="shared" ref="M17" si="5">E17-F17-G17-I17-J17-K17-L17</f>
        <v>0</v>
      </c>
    </row>
    <row r="18" spans="1:13" ht="24.9" customHeight="1" x14ac:dyDescent="0.3">
      <c r="A18" s="7">
        <v>11</v>
      </c>
      <c r="B18" s="7" t="s">
        <v>9</v>
      </c>
      <c r="C18" s="15">
        <f>[1]Расходы!$D$32</f>
        <v>0</v>
      </c>
      <c r="D18" s="15">
        <f>[1]Расходы!$E$32</f>
        <v>5650</v>
      </c>
      <c r="E18" s="15">
        <f t="shared" si="0"/>
        <v>5650</v>
      </c>
      <c r="F18" s="15"/>
      <c r="G18" s="15"/>
      <c r="H18" s="15"/>
      <c r="I18" s="15"/>
      <c r="J18" s="15">
        <v>5650</v>
      </c>
      <c r="K18" s="15"/>
      <c r="L18" s="15">
        <f t="shared" si="1"/>
        <v>0</v>
      </c>
      <c r="M18" s="8">
        <f t="shared" si="2"/>
        <v>0</v>
      </c>
    </row>
    <row r="19" spans="1:13" ht="24.9" customHeight="1" x14ac:dyDescent="0.3">
      <c r="A19" s="24" t="s">
        <v>19</v>
      </c>
      <c r="B19" s="25"/>
      <c r="C19" s="16">
        <f t="shared" ref="C19:M19" si="6">SUM(C6:C18)</f>
        <v>4649630.82</v>
      </c>
      <c r="D19" s="16">
        <f t="shared" si="6"/>
        <v>6119405.3200000003</v>
      </c>
      <c r="E19" s="16">
        <f t="shared" si="6"/>
        <v>1469774.5</v>
      </c>
      <c r="F19" s="16">
        <f t="shared" si="6"/>
        <v>0</v>
      </c>
      <c r="G19" s="16">
        <f t="shared" si="6"/>
        <v>0</v>
      </c>
      <c r="H19" s="16">
        <f t="shared" si="6"/>
        <v>0</v>
      </c>
      <c r="I19" s="16">
        <f t="shared" si="6"/>
        <v>0</v>
      </c>
      <c r="J19" s="17">
        <f t="shared" si="6"/>
        <v>1469774.5</v>
      </c>
      <c r="K19" s="16">
        <f t="shared" si="6"/>
        <v>0</v>
      </c>
      <c r="L19" s="18">
        <f t="shared" si="6"/>
        <v>0</v>
      </c>
      <c r="M19" s="9">
        <f t="shared" si="6"/>
        <v>0</v>
      </c>
    </row>
    <row r="21" spans="1:13" x14ac:dyDescent="0.3">
      <c r="F21" s="10"/>
    </row>
  </sheetData>
  <mergeCells count="11">
    <mergeCell ref="A1:K1"/>
    <mergeCell ref="A19:B19"/>
    <mergeCell ref="K3:K4"/>
    <mergeCell ref="L3:L4"/>
    <mergeCell ref="M3:M4"/>
    <mergeCell ref="A3:B4"/>
    <mergeCell ref="C3:C4"/>
    <mergeCell ref="D3:D4"/>
    <mergeCell ref="E3:E4"/>
    <mergeCell ref="F3:I3"/>
    <mergeCell ref="J3:J4"/>
  </mergeCells>
  <pageMargins left="0.70866141732283472" right="0" top="0.15748031496062992" bottom="0" header="0.31496062992125984" footer="0.31496062992125984"/>
  <pageSetup paperSize="9" scale="77" orientation="landscape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1-21 (2)</vt:lpstr>
      <vt:lpstr>'1-21 (2)'!Область_печати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nizovskoe@mail.ru</cp:lastModifiedBy>
  <cp:lastPrinted>2024-05-06T13:02:33Z</cp:lastPrinted>
  <dcterms:created xsi:type="dcterms:W3CDTF">2021-05-11T09:53:53Z</dcterms:created>
  <dcterms:modified xsi:type="dcterms:W3CDTF">2024-05-06T13:02:58Z</dcterms:modified>
</cp:coreProperties>
</file>